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975" windowWidth="19530" windowHeight="4395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J33" i="2"/>
  <c r="J29"/>
  <c r="I27"/>
  <c r="K27" s="1"/>
  <c r="H18"/>
  <c r="I17" l="1"/>
  <c r="I18"/>
  <c r="K18" s="1"/>
  <c r="I19"/>
  <c r="K19" s="1"/>
  <c r="I20"/>
  <c r="K20" s="1"/>
  <c r="I21"/>
  <c r="K21" s="1"/>
  <c r="I22"/>
  <c r="K22" s="1"/>
  <c r="I23"/>
  <c r="K23" s="1"/>
  <c r="I24"/>
  <c r="K24" s="1"/>
  <c r="I25"/>
  <c r="K25" s="1"/>
  <c r="I26"/>
  <c r="K26" s="1"/>
  <c r="A4" i="3"/>
  <c r="A4" i="2"/>
  <c r="I29" l="1"/>
  <c r="I33" s="1"/>
  <c r="A3" i="3"/>
  <c r="A3" i="2"/>
  <c r="J14"/>
  <c r="E12" i="3"/>
  <c r="E13"/>
  <c r="E14"/>
  <c r="E16"/>
  <c r="E17"/>
  <c r="E18"/>
  <c r="E19"/>
  <c r="E21"/>
  <c r="E22"/>
  <c r="E23"/>
  <c r="E24"/>
  <c r="E26"/>
  <c r="E27"/>
  <c r="E11"/>
  <c r="D29"/>
  <c r="C29"/>
  <c r="I31" i="2"/>
  <c r="K31" s="1"/>
  <c r="K11"/>
  <c r="K12"/>
  <c r="F15" i="1"/>
  <c r="E13"/>
  <c r="G13" s="1"/>
  <c r="G15" l="1"/>
  <c r="D32" i="3"/>
  <c r="D34" s="1"/>
  <c r="I14" i="2"/>
  <c r="K14"/>
  <c r="E29" i="3"/>
  <c r="K17" i="2"/>
  <c r="K29" s="1"/>
  <c r="K33" s="1"/>
  <c r="E15" i="1"/>
  <c r="I35" i="2" l="1"/>
  <c r="J35"/>
  <c r="K35" l="1"/>
  <c r="C32" i="3"/>
  <c r="C34" s="1"/>
  <c r="E32" l="1"/>
  <c r="E34" s="1"/>
</calcChain>
</file>

<file path=xl/sharedStrings.xml><?xml version="1.0" encoding="utf-8"?>
<sst xmlns="http://schemas.openxmlformats.org/spreadsheetml/2006/main" count="233" uniqueCount="94">
  <si>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</si>
  <si>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</si>
  <si>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</si>
  <si>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</si>
  <si>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</si>
  <si>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</si>
  <si>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</si>
  <si>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</si>
  <si>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</si>
  <si>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</si>
  <si>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</si>
  <si>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</si>
  <si>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</si>
  <si>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</si>
  <si>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</si>
  <si>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</si>
  <si>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</si>
  <si>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</si>
  <si>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</si>
  <si>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</si>
  <si>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</si>
  <si>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</si>
  <si>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</si>
  <si>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</si>
  <si>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</si>
  <si>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</si>
  <si>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</si>
  <si>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</si>
  <si>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</si>
  <si>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</si>
  <si>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</si>
  <si>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</si>
  <si>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</si>
  <si>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</si>
  <si>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</si>
  <si>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</si>
  <si>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</si>
  <si>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</si>
  <si>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</si>
  <si>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</si>
  <si>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</si>
  <si>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</si>
  <si>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</si>
  <si>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</si>
  <si>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</si>
  <si>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</si>
  <si>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</si>
  <si>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</si>
  <si>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</si>
  <si>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</si>
  <si>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</si>
  <si>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</si>
  <si>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</si>
  <si>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</si>
  <si>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</si>
  <si>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</si>
  <si>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</si>
  <si>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</si>
  <si>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</si>
  <si>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</si>
  <si>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</si>
  <si>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</si>
  <si>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</si>
  <si>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</si>
  <si>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</si>
  <si>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</si>
  <si>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</si>
  <si>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</si>
  <si>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</si>
  <si>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</si>
  <si>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</si>
  <si>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</si>
  <si>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</si>
  <si>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PULL DITCHES     Operation</t>
  </si>
  <si>
    <t>PULL ENDS        Operation</t>
  </si>
  <si>
    <t>LAY PIPE         Operation</t>
  </si>
  <si>
    <t>DELIVERY SYSTEM</t>
  </si>
  <si>
    <t>DIRT DITCH</t>
  </si>
  <si>
    <t>PICKUP PIPE      Operation</t>
  </si>
  <si>
    <t>CLOSE DITCHES    Operation</t>
  </si>
  <si>
    <t>Alfalfa Establishment - Big Horn-Washakie County Area</t>
  </si>
  <si>
    <t>35 Acre Enterprise</t>
  </si>
  <si>
    <t>-</t>
  </si>
  <si>
    <t>**ESTABLISHMENT**</t>
  </si>
  <si>
    <t>BURN STUBBLE     Operation</t>
  </si>
  <si>
    <t>PLANT ALFALFA    Operation</t>
  </si>
  <si>
    <t xml:space="preserve">ALFALFA SEED  </t>
  </si>
  <si>
    <t>LBS</t>
  </si>
  <si>
    <t>----------------------------</t>
  </si>
  <si>
    <t xml:space="preserve"> -----</t>
  </si>
  <si>
    <t xml:space="preserve"> -------</t>
  </si>
  <si>
    <t xml:space="preserve"> ---------</t>
  </si>
  <si>
    <t xml:space="preserve"> --------</t>
  </si>
  <si>
    <t>Total ESTABLISHMENT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</si>
</sst>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44" fontId="1" fillId="0" borderId="0" xfId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49" fontId="0" fillId="0" borderId="0" xfId="0" applyNumberFormat="1" applyFont="1" applyAlignment="1" applyProtection="1">
      <alignment horizontal="left"/>
    </xf>
    <xf numFmtId="2" fontId="0" fillId="0" borderId="0" xfId="0" applyNumberFormat="1" applyProtection="1"/>
    <xf numFmtId="165" fontId="0" fillId="0" borderId="0" xfId="0" applyNumberFormat="1" applyProtection="1"/>
    <xf numFmtId="49" fontId="18" fillId="33" borderId="0" xfId="0" applyNumberFormat="1" applyFont="1" applyFill="1" applyAlignment="1" applyProtection="1">
      <alignment horizontal="left"/>
      <protection locked="0"/>
    </xf>
    <xf numFmtId="44" fontId="1" fillId="0" borderId="0" xfId="1" applyFont="1" applyProtection="1"/>
    <xf numFmtId="165" fontId="18" fillId="33" borderId="0" xfId="0" applyNumberFormat="1" applyFont="1" applyFill="1" applyProtection="1">
      <protection locked="0"/>
    </xf>
    <xf numFmtId="2" fontId="18" fillId="33" borderId="0" xfId="0" applyNumberFormat="1" applyFont="1" applyFill="1" applyProtection="1">
      <protection locked="0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quotePrefix="1" applyAlignment="1" applyProtection="1">
      <alignment horizontal="center"/>
    </xf>
    <xf numFmtId="0" fontId="0" fillId="0" borderId="0" xfId="0" quotePrefix="1" applyProtection="1"/>
    <xf numFmtId="0" fontId="0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0" fillId="0" borderId="0" xfId="0" quotePrefix="1" applyFont="1" applyAlignment="1" applyProtection="1">
      <alignment horizontal="center"/>
    </xf>
    <xf numFmtId="2" fontId="0" fillId="0" borderId="0" xfId="0" applyNumberFormat="1" applyFont="1" applyAlignment="1" applyProtection="1">
      <alignment horizontal="center"/>
    </xf>
    <xf numFmtId="2" fontId="0" fillId="0" borderId="0" xfId="0" applyNumberFormat="1" applyFont="1" applyProtection="1"/>
    <xf numFmtId="44" fontId="0" fillId="0" borderId="0" xfId="0" applyNumberFormat="1" applyFont="1" applyProtection="1"/>
    <xf numFmtId="0" fontId="0" fillId="0" borderId="0" xfId="0" quotePrefix="1" applyAlignment="1" applyProtection="1">
      <alignment horizontal="right"/>
    </xf>
    <xf numFmtId="0" fontId="0" fillId="0" borderId="0" xfId="0" quotePrefix="1" applyAlignment="1" applyProtection="1">
      <alignment horizontal="left"/>
    </xf>
    <xf numFmtId="49" fontId="0" fillId="0" borderId="0" xfId="0" applyNumberFormat="1" applyFont="1" applyAlignment="1" applyProtection="1">
      <alignment horizontal="fill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/>
    <xf numFmtId="0" fontId="0" fillId="0" borderId="0" xfId="0" applyAlignment="1" applyProtection="1"/>
    <xf numFmtId="0" fontId="0" fillId="0" borderId="0" xfId="0" applyAlignment="1"/>
    <xf numFmtId="44" fontId="1" fillId="0" borderId="0" xfId="1" applyFont="1" applyFill="1" applyProtection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3333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pane ySplit="12" topLeftCell="A13" activePane="bottomLeft" state="frozen"/>
      <selection pane="bottomLeft" activeCell="A13" sqref="A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48" t="s">
        <v>68</v>
      </c>
      <c r="B1" s="49"/>
      <c r="C1" s="49"/>
      <c r="D1" s="49"/>
      <c r="E1" s="49"/>
      <c r="F1" s="49"/>
      <c r="G1" s="49"/>
      <c r="H1" s="22"/>
    </row>
    <row r="2" spans="1:8" ht="18">
      <c r="A2" s="48" t="s">
        <v>69</v>
      </c>
      <c r="B2" s="49"/>
      <c r="C2" s="49"/>
      <c r="D2" s="49"/>
      <c r="E2" s="49"/>
      <c r="F2" s="49"/>
      <c r="G2" s="49"/>
    </row>
    <row r="3" spans="1:8" ht="18">
      <c r="A3" s="48" t="s">
        <v>80</v>
      </c>
      <c r="B3" s="49"/>
      <c r="C3" s="49"/>
      <c r="D3" s="49"/>
      <c r="E3" s="49"/>
      <c r="F3" s="49"/>
      <c r="G3" s="49"/>
    </row>
    <row r="4" spans="1:8" ht="18">
      <c r="A4" s="48" t="s">
        <v>81</v>
      </c>
      <c r="B4" s="49"/>
      <c r="C4" s="49"/>
      <c r="D4" s="49"/>
      <c r="E4" s="49"/>
      <c r="F4" s="49"/>
      <c r="G4" s="49"/>
    </row>
    <row r="5" spans="1:8">
      <c r="A5" s="21"/>
      <c r="B5" s="21"/>
      <c r="C5" s="21"/>
      <c r="D5" s="21"/>
      <c r="E5" s="21"/>
      <c r="F5" s="21"/>
      <c r="G5" s="21"/>
    </row>
    <row r="6" spans="1:8">
      <c r="A6" s="18" t="s">
        <v>72</v>
      </c>
      <c r="B6" s="1" t="s">
        <v>66</v>
      </c>
      <c r="C6" s="1" t="s">
        <v>66</v>
      </c>
      <c r="D6" s="1" t="s">
        <v>66</v>
      </c>
      <c r="E6" s="1" t="s">
        <v>66</v>
      </c>
      <c r="F6" s="1" t="s">
        <v>66</v>
      </c>
      <c r="G6" s="1" t="s">
        <v>66</v>
      </c>
      <c r="H6" s="17" t="s">
        <v>67</v>
      </c>
    </row>
    <row r="7" spans="1:8">
      <c r="F7" s="47" t="s">
        <v>1</v>
      </c>
      <c r="G7" s="47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16</v>
      </c>
      <c r="G9" s="4" t="s">
        <v>17</v>
      </c>
    </row>
    <row r="10" spans="1:8">
      <c r="E10" s="10">
        <v>1</v>
      </c>
      <c r="F10" s="11">
        <v>0.5</v>
      </c>
      <c r="G10" s="11">
        <v>0.5</v>
      </c>
      <c r="H10" s="11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s="25"/>
      <c r="B13" s="12"/>
      <c r="C13" s="20"/>
      <c r="D13" s="13"/>
      <c r="E13" s="14">
        <f>D13*B13</f>
        <v>0</v>
      </c>
      <c r="F13" s="13"/>
      <c r="G13" s="7">
        <f>E13-F13</f>
        <v>0</v>
      </c>
      <c r="H13" s="9"/>
    </row>
    <row r="14" spans="1:8">
      <c r="A14" s="4" t="s">
        <v>10</v>
      </c>
      <c r="B14" s="4" t="s">
        <v>11</v>
      </c>
      <c r="C14" s="4" t="s">
        <v>12</v>
      </c>
      <c r="D14" s="4" t="s">
        <v>13</v>
      </c>
      <c r="E14" s="4" t="s">
        <v>14</v>
      </c>
      <c r="F14" s="4" t="s">
        <v>14</v>
      </c>
      <c r="G14" s="4" t="s">
        <v>14</v>
      </c>
    </row>
    <row r="15" spans="1:8">
      <c r="A15" s="6" t="s">
        <v>15</v>
      </c>
      <c r="B15" s="5"/>
      <c r="C15" s="5"/>
      <c r="D15" s="14"/>
      <c r="E15" s="14">
        <f>SUM(E13:E13)</f>
        <v>0</v>
      </c>
      <c r="F15" s="14">
        <f>SUM(F13:F13)</f>
        <v>0</v>
      </c>
      <c r="G15" s="14">
        <f>SUM(G13:G13)</f>
        <v>0</v>
      </c>
      <c r="H15" s="8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workbookViewId="0">
      <pane ySplit="9" topLeftCell="A10" activePane="bottomLeft" state="frozen"/>
      <selection pane="bottomLeft" activeCell="B15" sqref="B15"/>
    </sheetView>
  </sheetViews>
  <sheetFormatPr defaultRowHeight="15"/>
  <cols>
    <col min="1" max="1" width="32.7109375" style="34" customWidth="1"/>
    <col min="2" max="2" width="10.7109375" style="38" customWidth="1"/>
    <col min="3" max="3" width="12.7109375" style="38" customWidth="1"/>
    <col min="4" max="4" width="20.7109375" style="34" customWidth="1"/>
    <col min="5" max="5" width="10.7109375" style="34" customWidth="1"/>
    <col min="6" max="6" width="8.7109375" style="34" customWidth="1"/>
    <col min="7" max="11" width="10.7109375" style="34" customWidth="1"/>
    <col min="12" max="16384" width="9.140625" style="34"/>
  </cols>
  <sheetData>
    <row r="1" spans="1:12" ht="18">
      <c r="A1" s="52" t="s">
        <v>68</v>
      </c>
      <c r="B1" s="53"/>
      <c r="C1" s="53"/>
      <c r="D1" s="53"/>
      <c r="E1" s="53"/>
      <c r="F1" s="53"/>
      <c r="G1" s="53"/>
      <c r="H1" s="54"/>
      <c r="I1" s="54"/>
      <c r="J1" s="54"/>
      <c r="K1" s="54"/>
    </row>
    <row r="2" spans="1:12" ht="18">
      <c r="A2" s="52" t="s">
        <v>69</v>
      </c>
      <c r="B2" s="53"/>
      <c r="C2" s="53"/>
      <c r="D2" s="53"/>
      <c r="E2" s="53"/>
      <c r="F2" s="53"/>
      <c r="G2" s="53"/>
      <c r="H2" s="54"/>
      <c r="I2" s="54"/>
      <c r="J2" s="54"/>
      <c r="K2" s="54"/>
    </row>
    <row r="3" spans="1:12" ht="18">
      <c r="A3" s="52" t="str">
        <f>RETURNS!A3</f>
        <v>Alfalfa Establishment - Big Horn-Washakie County Area</v>
      </c>
      <c r="B3" s="53"/>
      <c r="C3" s="53"/>
      <c r="D3" s="53"/>
      <c r="E3" s="53"/>
      <c r="F3" s="53"/>
      <c r="G3" s="53"/>
      <c r="H3" s="54"/>
      <c r="I3" s="54"/>
      <c r="J3" s="54"/>
      <c r="K3" s="54"/>
    </row>
    <row r="4" spans="1:12" ht="18">
      <c r="A4" s="52" t="str">
        <f>RETURNS!A4</f>
        <v>35 Acre Enterprise</v>
      </c>
      <c r="B4" s="53"/>
      <c r="C4" s="53"/>
      <c r="D4" s="53"/>
      <c r="E4" s="53"/>
      <c r="F4" s="53"/>
      <c r="G4" s="53"/>
      <c r="H4" s="54"/>
      <c r="I4" s="54"/>
      <c r="J4" s="54"/>
      <c r="K4" s="54"/>
    </row>
    <row r="5" spans="1:12">
      <c r="A5" s="35" t="s">
        <v>71</v>
      </c>
      <c r="B5" s="36" t="s">
        <v>66</v>
      </c>
      <c r="C5" s="36" t="s">
        <v>66</v>
      </c>
      <c r="D5" s="36" t="s">
        <v>66</v>
      </c>
      <c r="E5" s="36" t="s">
        <v>66</v>
      </c>
      <c r="F5" s="36" t="s">
        <v>66</v>
      </c>
      <c r="G5" s="36" t="s">
        <v>66</v>
      </c>
      <c r="H5" s="36" t="s">
        <v>66</v>
      </c>
      <c r="I5" s="36" t="s">
        <v>66</v>
      </c>
      <c r="J5" s="36" t="s">
        <v>66</v>
      </c>
      <c r="K5" s="36" t="s">
        <v>66</v>
      </c>
      <c r="L5" s="37" t="s">
        <v>67</v>
      </c>
    </row>
    <row r="6" spans="1:12">
      <c r="D6" s="50" t="s">
        <v>20</v>
      </c>
      <c r="E6" s="51"/>
      <c r="F6" s="51"/>
      <c r="G6" s="51"/>
      <c r="H6" s="39" t="s">
        <v>21</v>
      </c>
      <c r="J6" s="51" t="s">
        <v>1</v>
      </c>
      <c r="K6" s="51"/>
    </row>
    <row r="7" spans="1:12">
      <c r="B7" s="51" t="s">
        <v>22</v>
      </c>
      <c r="C7" s="51"/>
      <c r="E7" s="39" t="s">
        <v>23</v>
      </c>
      <c r="F7" s="39" t="s">
        <v>7</v>
      </c>
      <c r="G7" s="39"/>
      <c r="H7" s="39" t="s">
        <v>24</v>
      </c>
      <c r="I7" s="39" t="s">
        <v>2</v>
      </c>
      <c r="J7" s="39" t="s">
        <v>3</v>
      </c>
      <c r="K7" s="39"/>
    </row>
    <row r="8" spans="1:12">
      <c r="A8" s="34" t="s">
        <v>25</v>
      </c>
      <c r="B8" s="39" t="s">
        <v>26</v>
      </c>
      <c r="C8" s="39" t="s">
        <v>27</v>
      </c>
      <c r="D8" s="39" t="s">
        <v>28</v>
      </c>
      <c r="E8" s="39" t="s">
        <v>29</v>
      </c>
      <c r="F8" s="39" t="s">
        <v>30</v>
      </c>
      <c r="G8" s="39" t="s">
        <v>31</v>
      </c>
      <c r="H8" s="39" t="s">
        <v>29</v>
      </c>
      <c r="I8" s="39" t="s">
        <v>4</v>
      </c>
      <c r="J8" s="39" t="s">
        <v>16</v>
      </c>
      <c r="K8" s="39" t="s">
        <v>17</v>
      </c>
    </row>
    <row r="9" spans="1:12">
      <c r="A9" s="39" t="s">
        <v>32</v>
      </c>
      <c r="B9" s="40" t="s">
        <v>11</v>
      </c>
      <c r="C9" s="39" t="s">
        <v>11</v>
      </c>
      <c r="D9" s="39" t="s">
        <v>33</v>
      </c>
      <c r="E9" s="39" t="s">
        <v>11</v>
      </c>
      <c r="F9" s="39" t="s">
        <v>34</v>
      </c>
      <c r="G9" s="39" t="s">
        <v>13</v>
      </c>
      <c r="H9" s="39" t="s">
        <v>14</v>
      </c>
      <c r="I9" s="39" t="s">
        <v>12</v>
      </c>
      <c r="J9" s="39" t="s">
        <v>12</v>
      </c>
      <c r="K9" s="39" t="s">
        <v>12</v>
      </c>
    </row>
    <row r="10" spans="1:12">
      <c r="A10" s="34" t="s">
        <v>35</v>
      </c>
      <c r="J10" s="39"/>
      <c r="K10" s="39"/>
    </row>
    <row r="11" spans="1:12">
      <c r="A11" s="25" t="s">
        <v>36</v>
      </c>
      <c r="B11" s="26"/>
      <c r="C11" s="26"/>
      <c r="D11" s="25"/>
      <c r="E11" s="24"/>
      <c r="F11" s="25"/>
      <c r="G11" s="26"/>
      <c r="H11" s="26"/>
      <c r="I11" s="26">
        <v>3.79</v>
      </c>
      <c r="J11" s="26">
        <v>0</v>
      </c>
      <c r="K11" s="31">
        <f t="shared" ref="K11:K12" si="0">I11-J11</f>
        <v>3.79</v>
      </c>
    </row>
    <row r="12" spans="1:12">
      <c r="A12" s="25" t="s">
        <v>37</v>
      </c>
      <c r="B12" s="26"/>
      <c r="C12" s="26"/>
      <c r="D12" s="25"/>
      <c r="E12" s="24"/>
      <c r="F12" s="25"/>
      <c r="G12" s="26"/>
      <c r="H12" s="26"/>
      <c r="I12" s="26">
        <v>7.58</v>
      </c>
      <c r="J12" s="26">
        <v>0</v>
      </c>
      <c r="K12" s="31">
        <f t="shared" si="0"/>
        <v>7.58</v>
      </c>
    </row>
    <row r="13" spans="1:12">
      <c r="A13" s="40" t="s">
        <v>47</v>
      </c>
      <c r="B13" s="40" t="s">
        <v>0</v>
      </c>
      <c r="C13" s="39" t="s">
        <v>39</v>
      </c>
      <c r="D13" s="39" t="s">
        <v>18</v>
      </c>
      <c r="E13" s="41" t="s">
        <v>0</v>
      </c>
      <c r="F13" s="39" t="s">
        <v>38</v>
      </c>
      <c r="G13" s="39" t="s">
        <v>39</v>
      </c>
      <c r="H13" s="39" t="s">
        <v>19</v>
      </c>
      <c r="I13" s="39" t="s">
        <v>39</v>
      </c>
      <c r="J13" s="39" t="s">
        <v>39</v>
      </c>
      <c r="K13" s="39" t="s">
        <v>39</v>
      </c>
    </row>
    <row r="14" spans="1:12">
      <c r="A14" s="34" t="s">
        <v>40</v>
      </c>
      <c r="E14" s="42"/>
      <c r="I14" s="43">
        <f>SUM(I11:I12)</f>
        <v>11.370000000000001</v>
      </c>
      <c r="J14" s="43">
        <f>SUM(J11:J12)</f>
        <v>0</v>
      </c>
      <c r="K14" s="43">
        <f>SUM(K11:K12)</f>
        <v>11.370000000000001</v>
      </c>
    </row>
    <row r="15" spans="1:12">
      <c r="E15" s="42"/>
    </row>
    <row r="16" spans="1:12">
      <c r="A16" s="27" t="s">
        <v>83</v>
      </c>
      <c r="B16" s="28"/>
      <c r="C16" s="28"/>
      <c r="D16" s="28"/>
      <c r="E16" s="29"/>
      <c r="F16" s="28"/>
      <c r="G16" s="28"/>
      <c r="H16" s="28"/>
    </row>
    <row r="17" spans="1:12">
      <c r="A17" s="30" t="s">
        <v>84</v>
      </c>
      <c r="B17" s="26">
        <v>6.58</v>
      </c>
      <c r="C17" s="26">
        <v>0.28000000000000003</v>
      </c>
      <c r="D17" s="33"/>
      <c r="E17" s="32"/>
      <c r="F17" s="25"/>
      <c r="G17" s="26"/>
      <c r="H17" s="26"/>
      <c r="I17" s="31">
        <f t="shared" ref="I17:I26" si="1">SUM(B17:C17)+H17</f>
        <v>6.86</v>
      </c>
      <c r="J17" s="26">
        <v>0</v>
      </c>
      <c r="K17" s="31">
        <f>I17-J17</f>
        <v>6.86</v>
      </c>
    </row>
    <row r="18" spans="1:12">
      <c r="A18" s="30" t="s">
        <v>85</v>
      </c>
      <c r="B18" s="26">
        <v>1.33</v>
      </c>
      <c r="C18" s="26">
        <v>2.0099999999999998</v>
      </c>
      <c r="D18" s="30" t="s">
        <v>86</v>
      </c>
      <c r="E18" s="32">
        <v>18</v>
      </c>
      <c r="F18" s="30" t="s">
        <v>87</v>
      </c>
      <c r="G18" s="26">
        <v>3.5</v>
      </c>
      <c r="H18" s="56">
        <f>ROUND(E18*G18,2)</f>
        <v>63</v>
      </c>
      <c r="I18" s="31">
        <f t="shared" si="1"/>
        <v>66.34</v>
      </c>
      <c r="J18" s="26">
        <v>63</v>
      </c>
      <c r="K18" s="31">
        <f t="shared" ref="K18:K26" si="2">I18-J18</f>
        <v>3.3400000000000034</v>
      </c>
    </row>
    <row r="19" spans="1:12">
      <c r="A19" s="30" t="s">
        <v>73</v>
      </c>
      <c r="B19" s="26">
        <v>0.17</v>
      </c>
      <c r="C19" s="26">
        <v>0.23</v>
      </c>
      <c r="D19" s="33"/>
      <c r="E19" s="32"/>
      <c r="F19" s="25"/>
      <c r="G19" s="26"/>
      <c r="H19" s="26"/>
      <c r="I19" s="31">
        <f t="shared" si="1"/>
        <v>0.4</v>
      </c>
      <c r="J19" s="26">
        <v>0</v>
      </c>
      <c r="K19" s="31">
        <f t="shared" si="2"/>
        <v>0.4</v>
      </c>
    </row>
    <row r="20" spans="1:12">
      <c r="A20" s="30" t="s">
        <v>74</v>
      </c>
      <c r="B20" s="26">
        <v>0.05</v>
      </c>
      <c r="C20" s="26">
        <v>0.02</v>
      </c>
      <c r="D20" s="33"/>
      <c r="E20" s="32"/>
      <c r="F20" s="25"/>
      <c r="G20" s="26"/>
      <c r="H20" s="26"/>
      <c r="I20" s="31">
        <f t="shared" si="1"/>
        <v>7.0000000000000007E-2</v>
      </c>
      <c r="J20" s="26">
        <v>0</v>
      </c>
      <c r="K20" s="31">
        <f t="shared" si="2"/>
        <v>7.0000000000000007E-2</v>
      </c>
    </row>
    <row r="21" spans="1:12">
      <c r="A21" s="30" t="s">
        <v>75</v>
      </c>
      <c r="B21" s="26">
        <v>0.8</v>
      </c>
      <c r="C21" s="26">
        <v>0.19</v>
      </c>
      <c r="D21" s="33"/>
      <c r="E21" s="32"/>
      <c r="F21" s="25"/>
      <c r="G21" s="26"/>
      <c r="H21" s="26"/>
      <c r="I21" s="31">
        <f t="shared" si="1"/>
        <v>0.99</v>
      </c>
      <c r="J21" s="26">
        <v>0</v>
      </c>
      <c r="K21" s="31">
        <f t="shared" si="2"/>
        <v>0.99</v>
      </c>
    </row>
    <row r="22" spans="1:12">
      <c r="A22" s="30" t="s">
        <v>76</v>
      </c>
      <c r="B22" s="26">
        <v>0.36</v>
      </c>
      <c r="C22" s="26">
        <v>0</v>
      </c>
      <c r="D22" s="30" t="s">
        <v>42</v>
      </c>
      <c r="E22" s="32"/>
      <c r="F22" s="25"/>
      <c r="G22" s="26"/>
      <c r="H22" s="26">
        <v>2.12</v>
      </c>
      <c r="I22" s="31">
        <f t="shared" si="1"/>
        <v>2.48</v>
      </c>
      <c r="J22" s="26">
        <v>2.12</v>
      </c>
      <c r="K22" s="31">
        <f t="shared" si="2"/>
        <v>0.35999999999999988</v>
      </c>
    </row>
    <row r="23" spans="1:12">
      <c r="A23" s="30" t="s">
        <v>41</v>
      </c>
      <c r="B23" s="26">
        <v>0.15</v>
      </c>
      <c r="C23" s="26">
        <v>0</v>
      </c>
      <c r="D23" s="33"/>
      <c r="E23" s="32"/>
      <c r="F23" s="33"/>
      <c r="G23" s="26"/>
      <c r="H23" s="26"/>
      <c r="I23" s="31">
        <f t="shared" si="1"/>
        <v>0.15</v>
      </c>
      <c r="J23" s="26">
        <v>0</v>
      </c>
      <c r="K23" s="31">
        <f t="shared" si="2"/>
        <v>0.15</v>
      </c>
    </row>
    <row r="24" spans="1:12">
      <c r="A24" s="30" t="s">
        <v>43</v>
      </c>
      <c r="B24" s="26">
        <v>0.28999999999999998</v>
      </c>
      <c r="C24" s="26">
        <v>0</v>
      </c>
      <c r="D24" s="25"/>
      <c r="E24" s="32"/>
      <c r="F24" s="25"/>
      <c r="G24" s="26"/>
      <c r="H24" s="26"/>
      <c r="I24" s="31">
        <f t="shared" si="1"/>
        <v>0.28999999999999998</v>
      </c>
      <c r="J24" s="26">
        <v>0</v>
      </c>
      <c r="K24" s="31">
        <f t="shared" si="2"/>
        <v>0.28999999999999998</v>
      </c>
    </row>
    <row r="25" spans="1:12">
      <c r="A25" s="30" t="s">
        <v>77</v>
      </c>
      <c r="B25" s="26">
        <v>0.24</v>
      </c>
      <c r="C25" s="26">
        <v>0</v>
      </c>
      <c r="D25" s="25"/>
      <c r="E25" s="32"/>
      <c r="F25" s="25"/>
      <c r="G25" s="26"/>
      <c r="H25" s="26"/>
      <c r="I25" s="31">
        <f t="shared" si="1"/>
        <v>0.24</v>
      </c>
      <c r="J25" s="26">
        <v>0</v>
      </c>
      <c r="K25" s="31">
        <f t="shared" si="2"/>
        <v>0.24</v>
      </c>
    </row>
    <row r="26" spans="1:12">
      <c r="A26" s="30" t="s">
        <v>79</v>
      </c>
      <c r="B26" s="26">
        <v>0.17</v>
      </c>
      <c r="C26" s="26">
        <v>0.21</v>
      </c>
      <c r="D26" s="33"/>
      <c r="E26" s="32"/>
      <c r="F26" s="25"/>
      <c r="G26" s="26"/>
      <c r="H26" s="26"/>
      <c r="I26" s="31">
        <f t="shared" si="1"/>
        <v>0.38</v>
      </c>
      <c r="J26" s="26">
        <v>0</v>
      </c>
      <c r="K26" s="31">
        <f t="shared" si="2"/>
        <v>0.38</v>
      </c>
    </row>
    <row r="27" spans="1:12">
      <c r="A27" s="30" t="s">
        <v>78</v>
      </c>
      <c r="B27" s="26">
        <v>0.8</v>
      </c>
      <c r="C27" s="26">
        <v>0.19</v>
      </c>
      <c r="D27" s="33"/>
      <c r="E27" s="32"/>
      <c r="F27" s="25"/>
      <c r="G27" s="26"/>
      <c r="H27" s="26"/>
      <c r="I27" s="31">
        <f t="shared" ref="I27" si="3">SUM(B27:C27)+H27</f>
        <v>0.99</v>
      </c>
      <c r="J27" s="26">
        <v>0</v>
      </c>
      <c r="K27" s="31">
        <f t="shared" ref="K27" si="4">I27-J27</f>
        <v>0.99</v>
      </c>
    </row>
    <row r="28" spans="1:12">
      <c r="A28" s="27" t="s">
        <v>88</v>
      </c>
      <c r="B28" s="27" t="s">
        <v>89</v>
      </c>
      <c r="C28" s="27" t="s">
        <v>90</v>
      </c>
      <c r="D28" s="27" t="s">
        <v>18</v>
      </c>
      <c r="E28" s="27" t="s">
        <v>91</v>
      </c>
      <c r="F28" s="46" t="s">
        <v>82</v>
      </c>
      <c r="G28" s="27" t="s">
        <v>90</v>
      </c>
      <c r="H28" s="27" t="s">
        <v>92</v>
      </c>
      <c r="I28" s="39" t="s">
        <v>39</v>
      </c>
      <c r="J28" s="39" t="s">
        <v>39</v>
      </c>
      <c r="K28" s="39" t="s">
        <v>39</v>
      </c>
    </row>
    <row r="29" spans="1:12">
      <c r="A29" s="27" t="s">
        <v>93</v>
      </c>
      <c r="B29" s="28"/>
      <c r="C29" s="28"/>
      <c r="D29"/>
      <c r="E29" s="29"/>
      <c r="F29"/>
      <c r="G29" s="28"/>
      <c r="H29" s="28"/>
      <c r="I29" s="43">
        <f>SUM(I17:I27)</f>
        <v>79.19</v>
      </c>
      <c r="J29" s="43">
        <f t="shared" ref="J29:K29" si="5">SUM(J17:J27)</f>
        <v>65.12</v>
      </c>
      <c r="K29" s="43">
        <f t="shared" si="5"/>
        <v>14.070000000000004</v>
      </c>
    </row>
    <row r="31" spans="1:12">
      <c r="A31" s="34" t="s">
        <v>44</v>
      </c>
      <c r="H31" s="26">
        <v>5.26</v>
      </c>
      <c r="I31" s="31">
        <f t="shared" ref="I31" si="6">SUM(B31:C31)+H31</f>
        <v>5.26</v>
      </c>
      <c r="J31" s="26">
        <v>0</v>
      </c>
      <c r="K31" s="31">
        <f t="shared" ref="K31" si="7">I31-J31</f>
        <v>5.26</v>
      </c>
      <c r="L31" s="43"/>
    </row>
    <row r="32" spans="1:12">
      <c r="A32" s="39" t="s">
        <v>32</v>
      </c>
      <c r="B32" s="40" t="s">
        <v>11</v>
      </c>
      <c r="C32" s="39" t="s">
        <v>11</v>
      </c>
      <c r="D32" s="39" t="s">
        <v>33</v>
      </c>
      <c r="E32" s="39" t="s">
        <v>11</v>
      </c>
      <c r="F32" s="39" t="s">
        <v>34</v>
      </c>
      <c r="G32" s="39" t="s">
        <v>13</v>
      </c>
      <c r="H32" s="39" t="s">
        <v>14</v>
      </c>
      <c r="I32" s="39" t="s">
        <v>12</v>
      </c>
      <c r="J32" s="39" t="s">
        <v>12</v>
      </c>
      <c r="K32" s="39" t="s">
        <v>12</v>
      </c>
      <c r="L32" s="37" t="s">
        <v>67</v>
      </c>
    </row>
    <row r="33" spans="1:12">
      <c r="A33" s="34" t="s">
        <v>45</v>
      </c>
      <c r="I33" s="43">
        <f>I31+I29+I14</f>
        <v>95.820000000000007</v>
      </c>
      <c r="J33" s="43">
        <f t="shared" ref="J33:K33" si="8">J31+J29+J14</f>
        <v>65.12</v>
      </c>
      <c r="K33" s="43">
        <f t="shared" si="8"/>
        <v>30.700000000000006</v>
      </c>
      <c r="L33" s="43"/>
    </row>
    <row r="34" spans="1:12">
      <c r="A34" s="44" t="s">
        <v>66</v>
      </c>
      <c r="B34" s="36" t="s">
        <v>66</v>
      </c>
      <c r="C34" s="36" t="s">
        <v>66</v>
      </c>
      <c r="D34" s="36" t="s">
        <v>66</v>
      </c>
      <c r="E34" s="36" t="s">
        <v>66</v>
      </c>
      <c r="F34" s="36" t="s">
        <v>66</v>
      </c>
      <c r="G34" s="36" t="s">
        <v>66</v>
      </c>
      <c r="H34" s="36" t="s">
        <v>66</v>
      </c>
      <c r="I34" s="36" t="s">
        <v>66</v>
      </c>
      <c r="J34" s="36" t="s">
        <v>66</v>
      </c>
      <c r="K34" s="36" t="s">
        <v>66</v>
      </c>
    </row>
    <row r="35" spans="1:12">
      <c r="A35" s="38" t="s">
        <v>46</v>
      </c>
      <c r="B35" s="45" t="s">
        <v>65</v>
      </c>
      <c r="I35" s="43">
        <f>RETURNS!E15-VARIABLECosts!I33</f>
        <v>-95.820000000000007</v>
      </c>
      <c r="J35" s="43">
        <f>RETURNS!F15-VARIABLECosts!J33</f>
        <v>-65.12</v>
      </c>
      <c r="K35" s="43">
        <f>RETURNS!G15-VARIABLECosts!K33</f>
        <v>-30.700000000000006</v>
      </c>
    </row>
    <row r="37" spans="1:12">
      <c r="J37" s="4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48" t="s">
        <v>68</v>
      </c>
      <c r="B1" s="55"/>
      <c r="C1" s="55"/>
      <c r="D1" s="55"/>
      <c r="E1" s="55"/>
      <c r="F1" s="23"/>
      <c r="G1" s="23"/>
      <c r="H1" s="22"/>
    </row>
    <row r="2" spans="1:8" s="6" customFormat="1" ht="18">
      <c r="A2" s="48" t="s">
        <v>69</v>
      </c>
      <c r="B2" s="55"/>
      <c r="C2" s="55"/>
      <c r="D2" s="55"/>
      <c r="E2" s="55"/>
      <c r="F2" s="48"/>
      <c r="G2" s="55"/>
    </row>
    <row r="3" spans="1:8" s="6" customFormat="1" ht="18">
      <c r="A3" s="48" t="str">
        <f>RETURNS!A3</f>
        <v>Alfalfa Establishment - Big Horn-Washakie County Area</v>
      </c>
      <c r="B3" s="55"/>
      <c r="C3" s="55"/>
      <c r="D3" s="55"/>
      <c r="E3" s="55"/>
      <c r="F3" s="48"/>
      <c r="G3" s="55"/>
    </row>
    <row r="4" spans="1:8" s="6" customFormat="1" ht="18">
      <c r="A4" s="48" t="str">
        <f>RETURNS!A4</f>
        <v>35 Acre Enterprise</v>
      </c>
      <c r="B4" s="55"/>
      <c r="C4" s="55"/>
      <c r="D4" s="55"/>
      <c r="E4" s="55"/>
      <c r="F4" s="48"/>
      <c r="G4" s="55"/>
    </row>
    <row r="5" spans="1:8">
      <c r="A5" s="18" t="s">
        <v>70</v>
      </c>
      <c r="B5" s="1" t="s">
        <v>66</v>
      </c>
      <c r="C5" s="1" t="s">
        <v>66</v>
      </c>
      <c r="D5" s="1" t="s">
        <v>66</v>
      </c>
      <c r="E5" s="1" t="s">
        <v>66</v>
      </c>
      <c r="F5" s="17" t="s">
        <v>67</v>
      </c>
    </row>
    <row r="6" spans="1:8">
      <c r="D6" s="47" t="s">
        <v>1</v>
      </c>
      <c r="E6" s="47"/>
    </row>
    <row r="7" spans="1:8">
      <c r="C7" s="2" t="s">
        <v>2</v>
      </c>
      <c r="D7" s="4" t="s">
        <v>3</v>
      </c>
      <c r="E7" s="4"/>
    </row>
    <row r="8" spans="1:8">
      <c r="A8" t="s">
        <v>48</v>
      </c>
      <c r="B8" s="2" t="s">
        <v>7</v>
      </c>
      <c r="C8" s="2" t="s">
        <v>4</v>
      </c>
      <c r="D8" s="4" t="s">
        <v>16</v>
      </c>
      <c r="E8" s="4" t="s">
        <v>17</v>
      </c>
    </row>
    <row r="9" spans="1:8">
      <c r="A9" t="s">
        <v>49</v>
      </c>
      <c r="B9" s="1" t="s">
        <v>60</v>
      </c>
      <c r="C9" s="2" t="s">
        <v>11</v>
      </c>
      <c r="D9" s="4" t="s">
        <v>12</v>
      </c>
      <c r="E9" s="4" t="s">
        <v>12</v>
      </c>
    </row>
    <row r="10" spans="1:8">
      <c r="A10" t="s">
        <v>50</v>
      </c>
    </row>
    <row r="11" spans="1:8">
      <c r="A11" t="s">
        <v>61</v>
      </c>
      <c r="B11" s="2" t="s">
        <v>51</v>
      </c>
      <c r="C11" s="26">
        <v>0.1963</v>
      </c>
      <c r="D11" s="26">
        <v>0</v>
      </c>
      <c r="E11" s="14">
        <f t="shared" ref="E11:E27" si="0">C11-D11</f>
        <v>0.1963</v>
      </c>
    </row>
    <row r="12" spans="1:8">
      <c r="A12" t="s">
        <v>62</v>
      </c>
      <c r="B12" s="2" t="s">
        <v>51</v>
      </c>
      <c r="C12" s="26">
        <v>0.16689999999999999</v>
      </c>
      <c r="D12" s="26">
        <v>0</v>
      </c>
      <c r="E12" s="14">
        <f t="shared" si="0"/>
        <v>0.16689999999999999</v>
      </c>
    </row>
    <row r="13" spans="1:8">
      <c r="A13" t="s">
        <v>63</v>
      </c>
      <c r="B13" s="2" t="s">
        <v>51</v>
      </c>
      <c r="C13" s="26">
        <v>1.8320000000000001</v>
      </c>
      <c r="D13" s="26">
        <v>0</v>
      </c>
      <c r="E13" s="14">
        <f t="shared" si="0"/>
        <v>1.8320000000000001</v>
      </c>
    </row>
    <row r="14" spans="1:8">
      <c r="A14" t="s">
        <v>64</v>
      </c>
      <c r="B14" s="2" t="s">
        <v>51</v>
      </c>
      <c r="C14" s="26">
        <v>1.5789</v>
      </c>
      <c r="D14" s="26">
        <v>0</v>
      </c>
      <c r="E14" s="14">
        <f t="shared" si="0"/>
        <v>1.5789</v>
      </c>
    </row>
    <row r="15" spans="1:8">
      <c r="A15" t="s">
        <v>52</v>
      </c>
      <c r="C15" s="2"/>
      <c r="D15" s="2"/>
      <c r="E15" s="2"/>
    </row>
    <row r="16" spans="1:8">
      <c r="A16" s="16" t="s">
        <v>61</v>
      </c>
      <c r="B16" s="2" t="s">
        <v>51</v>
      </c>
      <c r="C16" s="26">
        <v>0</v>
      </c>
      <c r="D16" s="26">
        <v>0</v>
      </c>
      <c r="E16" s="14">
        <f t="shared" si="0"/>
        <v>0</v>
      </c>
    </row>
    <row r="17" spans="1:6">
      <c r="A17" s="16" t="s">
        <v>62</v>
      </c>
      <c r="B17" s="2" t="s">
        <v>51</v>
      </c>
      <c r="C17" s="26">
        <v>0</v>
      </c>
      <c r="D17" s="26">
        <v>0</v>
      </c>
      <c r="E17" s="14">
        <f t="shared" si="0"/>
        <v>0</v>
      </c>
    </row>
    <row r="18" spans="1:6">
      <c r="A18" s="16" t="s">
        <v>63</v>
      </c>
      <c r="B18" s="2" t="s">
        <v>51</v>
      </c>
      <c r="C18" s="26">
        <v>0</v>
      </c>
      <c r="D18" s="26">
        <v>0</v>
      </c>
      <c r="E18" s="14">
        <f t="shared" si="0"/>
        <v>0</v>
      </c>
    </row>
    <row r="19" spans="1:6">
      <c r="A19" s="16" t="s">
        <v>64</v>
      </c>
      <c r="B19" s="2" t="s">
        <v>51</v>
      </c>
      <c r="C19" s="26">
        <v>0</v>
      </c>
      <c r="D19" s="26">
        <v>0</v>
      </c>
      <c r="E19" s="14">
        <f t="shared" si="0"/>
        <v>0</v>
      </c>
    </row>
    <row r="20" spans="1:6">
      <c r="A20" t="s">
        <v>53</v>
      </c>
      <c r="C20" s="2"/>
      <c r="D20" s="2"/>
      <c r="E20" s="2"/>
    </row>
    <row r="21" spans="1:6">
      <c r="A21" t="s">
        <v>61</v>
      </c>
      <c r="B21" s="2" t="s">
        <v>51</v>
      </c>
      <c r="C21" s="26">
        <v>0.10009999999999999</v>
      </c>
      <c r="D21" s="26">
        <v>0.10009999999999999</v>
      </c>
      <c r="E21" s="14">
        <f t="shared" si="0"/>
        <v>0</v>
      </c>
    </row>
    <row r="22" spans="1:6">
      <c r="A22" t="s">
        <v>62</v>
      </c>
      <c r="B22" s="2" t="s">
        <v>51</v>
      </c>
      <c r="C22" s="26">
        <v>8.3500000000000005E-2</v>
      </c>
      <c r="D22" s="26">
        <v>8.3500000000000005E-2</v>
      </c>
      <c r="E22" s="14">
        <f t="shared" si="0"/>
        <v>0</v>
      </c>
    </row>
    <row r="23" spans="1:6">
      <c r="A23" t="s">
        <v>63</v>
      </c>
      <c r="B23" s="2" t="s">
        <v>51</v>
      </c>
      <c r="C23" s="26">
        <v>1.3888</v>
      </c>
      <c r="D23" s="26">
        <v>1.3888</v>
      </c>
      <c r="E23" s="14">
        <f t="shared" si="0"/>
        <v>0</v>
      </c>
    </row>
    <row r="24" spans="1:6">
      <c r="A24" t="s">
        <v>64</v>
      </c>
      <c r="B24" s="2" t="s">
        <v>51</v>
      </c>
      <c r="C24" s="26">
        <v>1.5256000000000001</v>
      </c>
      <c r="D24" s="26">
        <v>1.5256000000000001</v>
      </c>
      <c r="E24" s="14">
        <f t="shared" si="0"/>
        <v>0</v>
      </c>
    </row>
    <row r="25" spans="1:6">
      <c r="A25" t="s">
        <v>54</v>
      </c>
      <c r="C25" s="2"/>
      <c r="D25" s="2"/>
      <c r="E25" s="2"/>
    </row>
    <row r="26" spans="1:6">
      <c r="A26" t="s">
        <v>61</v>
      </c>
      <c r="B26" s="2" t="s">
        <v>51</v>
      </c>
      <c r="C26" s="26">
        <v>0</v>
      </c>
      <c r="D26" s="26">
        <v>0</v>
      </c>
      <c r="E26" s="14">
        <f t="shared" si="0"/>
        <v>0</v>
      </c>
    </row>
    <row r="27" spans="1:6">
      <c r="A27" t="s">
        <v>63</v>
      </c>
      <c r="B27" s="2" t="s">
        <v>51</v>
      </c>
      <c r="C27" s="26">
        <v>0</v>
      </c>
      <c r="D27" s="26">
        <v>0</v>
      </c>
      <c r="E27" s="14">
        <f t="shared" si="0"/>
        <v>0</v>
      </c>
    </row>
    <row r="28" spans="1:6">
      <c r="A28" s="2" t="s">
        <v>49</v>
      </c>
      <c r="B28" s="1" t="s">
        <v>60</v>
      </c>
      <c r="C28" s="2" t="s">
        <v>11</v>
      </c>
      <c r="D28" s="2" t="s">
        <v>12</v>
      </c>
      <c r="E28" s="2" t="s">
        <v>12</v>
      </c>
    </row>
    <row r="29" spans="1:6">
      <c r="A29" t="s">
        <v>55</v>
      </c>
      <c r="C29" s="3">
        <f>SUM(C11:C27)</f>
        <v>6.8720999999999997</v>
      </c>
      <c r="D29" s="3">
        <f>SUM(D11:D27)</f>
        <v>3.0979999999999999</v>
      </c>
      <c r="E29" s="3">
        <f>SUM(E11:E27)</f>
        <v>3.7740999999999998</v>
      </c>
    </row>
    <row r="30" spans="1:6">
      <c r="A30" s="19" t="s">
        <v>66</v>
      </c>
      <c r="B30" s="1" t="s">
        <v>66</v>
      </c>
      <c r="C30" s="1" t="s">
        <v>66</v>
      </c>
      <c r="D30" s="1" t="s">
        <v>66</v>
      </c>
      <c r="E30" s="1" t="s">
        <v>66</v>
      </c>
      <c r="F30" s="17" t="s">
        <v>67</v>
      </c>
    </row>
    <row r="32" spans="1:6">
      <c r="A32" t="s">
        <v>56</v>
      </c>
      <c r="C32" s="3">
        <f>VARIABLECosts!I33+FIXEDCosts!C29</f>
        <v>102.69210000000001</v>
      </c>
      <c r="D32" s="3">
        <f>VARIABLECosts!J33+FIXEDCosts!D29</f>
        <v>68.218000000000004</v>
      </c>
      <c r="E32" s="3">
        <f>VARIABLECosts!K33+FIXEDCosts!E29</f>
        <v>34.474100000000007</v>
      </c>
    </row>
    <row r="33" spans="1:6">
      <c r="A33" t="s">
        <v>57</v>
      </c>
      <c r="B33" s="17" t="s">
        <v>58</v>
      </c>
      <c r="C33" s="17" t="s">
        <v>58</v>
      </c>
      <c r="D33" s="17" t="s">
        <v>58</v>
      </c>
      <c r="E33" s="17" t="s">
        <v>58</v>
      </c>
      <c r="F33" s="17" t="s">
        <v>67</v>
      </c>
    </row>
    <row r="34" spans="1:6">
      <c r="A34" t="s">
        <v>59</v>
      </c>
      <c r="C34" s="15">
        <f>RETURNS!E15-FIXEDCosts!C32</f>
        <v>-102.69210000000001</v>
      </c>
      <c r="D34" s="15">
        <f>RETURNS!F15-FIXEDCosts!D32</f>
        <v>-68.218000000000004</v>
      </c>
      <c r="E34" s="15">
        <f>RETURNS!G15-FIXEDCosts!E32</f>
        <v>-34.474100000000007</v>
      </c>
    </row>
    <row r="35" spans="1:6">
      <c r="A35" t="s">
        <v>57</v>
      </c>
      <c r="B35" s="17" t="s">
        <v>58</v>
      </c>
      <c r="C35" s="17" t="s">
        <v>58</v>
      </c>
      <c r="D35" s="17" t="s">
        <v>58</v>
      </c>
      <c r="E35" s="17" t="s">
        <v>58</v>
      </c>
      <c r="F35" s="17" t="s">
        <v>67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2009-01-03T17:13:41Z</cp:lastPrinted>
  <dcterms:created xsi:type="dcterms:W3CDTF">2008-12-23T01:27:28Z</dcterms:created>
  <dcterms:modified xsi:type="dcterms:W3CDTF">2009-02-05T06:07:28Z</dcterms:modified>
</cp:coreProperties>
</file>