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J56" i="2"/>
  <c r="K56"/>
  <c r="I56"/>
  <c r="I60" s="1"/>
  <c r="J60"/>
  <c r="K60"/>
  <c r="H54"/>
  <c r="I54" s="1"/>
  <c r="K54" s="1"/>
  <c r="J51"/>
  <c r="H49"/>
  <c r="I49" s="1"/>
  <c r="K49" s="1"/>
  <c r="H48"/>
  <c r="I48" s="1"/>
  <c r="K48" s="1"/>
  <c r="H47"/>
  <c r="I47" s="1"/>
  <c r="K47" s="1"/>
  <c r="I46"/>
  <c r="H46"/>
  <c r="H39"/>
  <c r="H40"/>
  <c r="H41"/>
  <c r="I41" s="1"/>
  <c r="H33"/>
  <c r="I33" s="1"/>
  <c r="K33" s="1"/>
  <c r="H32"/>
  <c r="I32" s="1"/>
  <c r="K32" s="1"/>
  <c r="H31"/>
  <c r="H13"/>
  <c r="K13"/>
  <c r="A4" i="3"/>
  <c r="A4" i="2"/>
  <c r="C29" i="3"/>
  <c r="J43" i="2"/>
  <c r="I40"/>
  <c r="K40" s="1"/>
  <c r="I39"/>
  <c r="K39" s="1"/>
  <c r="H38"/>
  <c r="I38" s="1"/>
  <c r="K38" s="1"/>
  <c r="I51" l="1"/>
  <c r="K46"/>
  <c r="K51" s="1"/>
  <c r="K41"/>
  <c r="K17"/>
  <c r="K18"/>
  <c r="E14" i="1"/>
  <c r="G14" s="1"/>
  <c r="A3" i="3"/>
  <c r="A3" i="2"/>
  <c r="J27"/>
  <c r="J20"/>
  <c r="H30"/>
  <c r="I30" s="1"/>
  <c r="K30" s="1"/>
  <c r="H25"/>
  <c r="I25" s="1"/>
  <c r="K25" s="1"/>
  <c r="H24"/>
  <c r="I24" s="1"/>
  <c r="K24" s="1"/>
  <c r="E12" i="3"/>
  <c r="E13"/>
  <c r="E14"/>
  <c r="E15"/>
  <c r="E16"/>
  <c r="E17"/>
  <c r="E18"/>
  <c r="E19"/>
  <c r="E20"/>
  <c r="E21"/>
  <c r="E22"/>
  <c r="E23"/>
  <c r="E24"/>
  <c r="E25"/>
  <c r="E26"/>
  <c r="E27"/>
  <c r="E11"/>
  <c r="D29"/>
  <c r="I58" i="2"/>
  <c r="K58" s="1"/>
  <c r="I31"/>
  <c r="K31" s="1"/>
  <c r="J35"/>
  <c r="K12"/>
  <c r="K11"/>
  <c r="I23"/>
  <c r="H18"/>
  <c r="H17"/>
  <c r="H12"/>
  <c r="H14"/>
  <c r="I14" s="1"/>
  <c r="H15"/>
  <c r="I15" s="1"/>
  <c r="K15" s="1"/>
  <c r="H16"/>
  <c r="I16" s="1"/>
  <c r="K16" s="1"/>
  <c r="H11"/>
  <c r="F16" i="1"/>
  <c r="E13"/>
  <c r="G13" s="1"/>
  <c r="J62" i="2" l="1"/>
  <c r="I43"/>
  <c r="K43"/>
  <c r="I20"/>
  <c r="K14"/>
  <c r="K20" s="1"/>
  <c r="D32" i="3"/>
  <c r="D34" s="1"/>
  <c r="I27" i="2"/>
  <c r="E29" i="3"/>
  <c r="I35" i="2"/>
  <c r="K35"/>
  <c r="K23"/>
  <c r="K27" s="1"/>
  <c r="E16" i="1"/>
  <c r="G16"/>
  <c r="I62" i="2" l="1"/>
  <c r="K62"/>
  <c r="C32" i="3" l="1"/>
  <c r="C34" s="1"/>
  <c r="E32"/>
  <c r="E34" s="1"/>
</calcChain>
</file>

<file path=xl/sharedStrings.xml><?xml version="1.0" encoding="utf-8"?>
<sst xmlns="http://schemas.openxmlformats.org/spreadsheetml/2006/main" count="305" uniqueCount="105">
  <si>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</si>
  <si>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</si>
  <si>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</si>
  <si>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</si>
  <si>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</si>
  <si>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</si>
  <si>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</si>
  <si>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</si>
  <si>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</si>
  <si>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</si>
  <si>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</si>
  <si>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</si>
  <si>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</si>
  <si>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</si>
  <si>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</si>
  <si>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</si>
  <si>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</si>
  <si>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</si>
  <si>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</si>
  <si>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</si>
  <si>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</si>
  <si>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</si>
  <si>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</si>
  <si>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</si>
  <si>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</si>
  <si>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</si>
  <si>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</si>
  <si>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</si>
  <si>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</si>
  <si>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</si>
  <si>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</si>
  <si>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</si>
  <si>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</si>
  <si>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</si>
  <si>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</si>
  <si>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</si>
  <si>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</si>
  <si>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</si>
  <si>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</si>
  <si>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</si>
  <si>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</si>
  <si>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</si>
  <si>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</si>
  <si>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</si>
  <si>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</si>
  <si>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</si>
  <si>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</si>
  <si>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</si>
  <si>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</si>
  <si>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</si>
  <si>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</si>
  <si>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</si>
  <si>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</si>
  <si>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</si>
  <si>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</si>
  <si>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</si>
  <si>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</si>
  <si>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</si>
  <si>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</si>
  <si>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</si>
  <si>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</si>
  <si>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</si>
  <si>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</si>
  <si>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</si>
  <si>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</si>
  <si>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</si>
  <si>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</si>
  <si>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</si>
  <si>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</si>
  <si>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</si>
  <si>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</si>
  <si>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</si>
  <si>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</si>
  <si>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</si>
  <si>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</si>
  <si>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</si>
  <si>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273 Head Enterprise</t>
  </si>
  <si>
    <t>Aftermath Grazing - Riverton Area</t>
  </si>
  <si>
    <t>CATTLE GRAZING</t>
  </si>
  <si>
    <t>CATTLE FEEDING</t>
  </si>
  <si>
    <t>Hd-Months</t>
  </si>
  <si>
    <t>CORRALS &amp; CHUTE</t>
  </si>
  <si>
    <t>**PRE-GRAZING**</t>
  </si>
  <si>
    <t>Total PRE-GRAZING</t>
  </si>
  <si>
    <t>**GRAZING**</t>
  </si>
  <si>
    <t>Total GRAZING</t>
  </si>
  <si>
    <t>MOVE CATTLE HOME      Operation</t>
  </si>
  <si>
    <t>MOVE ELECTRIC FENCE  Operation</t>
  </si>
  <si>
    <t>PICKUP ELEC FENCE         Operation</t>
  </si>
  <si>
    <t>REPAIR FENCE                   Operation</t>
  </si>
  <si>
    <t>BUILD ELECTRIC FENCE  Operation</t>
  </si>
  <si>
    <t>RECEIVE CATTLE               Operation</t>
  </si>
  <si>
    <t>**JAN - FEEDING**</t>
  </si>
  <si>
    <t>Total JAN - FEEDING</t>
  </si>
  <si>
    <t>LOAD HAY                           Operation</t>
  </si>
  <si>
    <t>FEED HAY                            Operation</t>
  </si>
  <si>
    <t>ALF-MIX HAY</t>
  </si>
  <si>
    <t>ALFALFA HAY</t>
  </si>
  <si>
    <t>2 TON TRUCK</t>
  </si>
  <si>
    <t>Ton</t>
  </si>
  <si>
    <t>**FEB - FEEDING**</t>
  </si>
  <si>
    <t>Total FEB - FEEDING</t>
  </si>
  <si>
    <t>**SHIPPING**</t>
  </si>
  <si>
    <t>Total SHIPPING</t>
  </si>
  <si>
    <t>SHIP FEEDERS                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</si>
</sst>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44" fontId="0" fillId="0" borderId="0" xfId="0" applyNumberFormat="1"/>
    <xf numFmtId="44" fontId="18" fillId="33" borderId="0" xfId="1" applyFont="1" applyFill="1" applyProtection="1">
      <protection locked="0"/>
    </xf>
    <xf numFmtId="0" fontId="18" fillId="33" borderId="0" xfId="0" applyFont="1" applyFill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38" t="s">
        <v>71</v>
      </c>
      <c r="B1" s="39"/>
      <c r="C1" s="39"/>
      <c r="D1" s="39"/>
      <c r="E1" s="39"/>
      <c r="F1" s="39"/>
      <c r="G1" s="39"/>
      <c r="H1" s="28"/>
    </row>
    <row r="2" spans="1:8" ht="18">
      <c r="A2" s="38" t="s">
        <v>72</v>
      </c>
      <c r="B2" s="39"/>
      <c r="C2" s="39"/>
      <c r="D2" s="39"/>
      <c r="E2" s="39"/>
      <c r="F2" s="39"/>
      <c r="G2" s="39"/>
    </row>
    <row r="3" spans="1:8" ht="18">
      <c r="A3" s="38" t="s">
        <v>77</v>
      </c>
      <c r="B3" s="39"/>
      <c r="C3" s="39"/>
      <c r="D3" s="39"/>
      <c r="E3" s="39"/>
      <c r="F3" s="39"/>
      <c r="G3" s="39"/>
    </row>
    <row r="4" spans="1:8" ht="18">
      <c r="A4" s="38" t="s">
        <v>76</v>
      </c>
      <c r="B4" s="39"/>
      <c r="C4" s="39"/>
      <c r="D4" s="39"/>
      <c r="E4" s="39"/>
      <c r="F4" s="39"/>
      <c r="G4" s="39"/>
    </row>
    <row r="5" spans="1:8">
      <c r="A5" s="27"/>
      <c r="B5" s="27"/>
      <c r="C5" s="27"/>
      <c r="D5" s="27"/>
      <c r="E5" s="27"/>
      <c r="F5" s="27"/>
      <c r="G5" s="27"/>
    </row>
    <row r="6" spans="1:8">
      <c r="A6" s="24" t="s">
        <v>75</v>
      </c>
      <c r="B6" s="1" t="s">
        <v>69</v>
      </c>
      <c r="C6" s="1" t="s">
        <v>69</v>
      </c>
      <c r="D6" s="1" t="s">
        <v>69</v>
      </c>
      <c r="E6" s="1" t="s">
        <v>69</v>
      </c>
      <c r="F6" s="1" t="s">
        <v>69</v>
      </c>
      <c r="G6" s="1" t="s">
        <v>69</v>
      </c>
      <c r="H6" s="23" t="s">
        <v>70</v>
      </c>
    </row>
    <row r="7" spans="1:8">
      <c r="F7" s="37" t="s">
        <v>1</v>
      </c>
      <c r="G7" s="37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16</v>
      </c>
      <c r="G9" s="4" t="s">
        <v>17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t="s">
        <v>78</v>
      </c>
      <c r="B13" s="17">
        <v>2.5</v>
      </c>
      <c r="C13" s="26" t="s">
        <v>80</v>
      </c>
      <c r="D13" s="18">
        <v>12</v>
      </c>
      <c r="E13" s="19">
        <f>D13*B13</f>
        <v>30</v>
      </c>
      <c r="F13" s="18">
        <v>0</v>
      </c>
      <c r="G13" s="10">
        <f>E13-F13</f>
        <v>30</v>
      </c>
      <c r="H13" s="14"/>
    </row>
    <row r="14" spans="1:8">
      <c r="A14" t="s">
        <v>79</v>
      </c>
      <c r="B14" s="17">
        <v>1.5</v>
      </c>
      <c r="C14" s="26" t="s">
        <v>80</v>
      </c>
      <c r="D14" s="18">
        <v>24</v>
      </c>
      <c r="E14" s="19">
        <f>D14*B14</f>
        <v>36</v>
      </c>
      <c r="F14" s="18">
        <v>0</v>
      </c>
      <c r="G14" s="10">
        <f>E14-F14</f>
        <v>36</v>
      </c>
    </row>
    <row r="15" spans="1:8">
      <c r="A15" s="4" t="s">
        <v>10</v>
      </c>
      <c r="B15" s="4" t="s">
        <v>11</v>
      </c>
      <c r="C15" s="4" t="s">
        <v>12</v>
      </c>
      <c r="D15" s="4" t="s">
        <v>13</v>
      </c>
      <c r="E15" s="4" t="s">
        <v>14</v>
      </c>
      <c r="F15" s="4" t="s">
        <v>14</v>
      </c>
      <c r="G15" s="4" t="s">
        <v>14</v>
      </c>
    </row>
    <row r="16" spans="1:8">
      <c r="A16" s="6" t="s">
        <v>15</v>
      </c>
      <c r="B16" s="5"/>
      <c r="C16" s="5"/>
      <c r="D16" s="19"/>
      <c r="E16" s="19">
        <f>SUM(E13:E14)</f>
        <v>66</v>
      </c>
      <c r="F16" s="19">
        <f t="shared" ref="F16:G16" si="0">SUM(F13:F14)</f>
        <v>0</v>
      </c>
      <c r="G16" s="19">
        <f t="shared" si="0"/>
        <v>66</v>
      </c>
      <c r="H16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38" t="s">
        <v>71</v>
      </c>
      <c r="B1" s="39"/>
      <c r="C1" s="39"/>
      <c r="D1" s="39"/>
      <c r="E1" s="39"/>
      <c r="F1" s="39"/>
      <c r="G1" s="39"/>
      <c r="H1" s="42"/>
      <c r="I1" s="42"/>
      <c r="J1" s="42"/>
      <c r="K1" s="42"/>
    </row>
    <row r="2" spans="1:12" ht="18">
      <c r="A2" s="38" t="s">
        <v>72</v>
      </c>
      <c r="B2" s="39"/>
      <c r="C2" s="39"/>
      <c r="D2" s="39"/>
      <c r="E2" s="39"/>
      <c r="F2" s="39"/>
      <c r="G2" s="39"/>
      <c r="H2" s="42"/>
      <c r="I2" s="42"/>
      <c r="J2" s="42"/>
      <c r="K2" s="42"/>
    </row>
    <row r="3" spans="1:12" ht="18">
      <c r="A3" s="38" t="str">
        <f>RETURNS!A3</f>
        <v>Aftermath Grazing - Riverton Area</v>
      </c>
      <c r="B3" s="39"/>
      <c r="C3" s="39"/>
      <c r="D3" s="39"/>
      <c r="E3" s="39"/>
      <c r="F3" s="39"/>
      <c r="G3" s="39"/>
      <c r="H3" s="42"/>
      <c r="I3" s="42"/>
      <c r="J3" s="42"/>
      <c r="K3" s="42"/>
    </row>
    <row r="4" spans="1:12" ht="18">
      <c r="A4" s="38" t="str">
        <f>RETURNS!A4</f>
        <v>273 Head Enterprise</v>
      </c>
      <c r="B4" s="39"/>
      <c r="C4" s="39"/>
      <c r="D4" s="39"/>
      <c r="E4" s="39"/>
      <c r="F4" s="39"/>
      <c r="G4" s="39"/>
      <c r="H4" s="42"/>
      <c r="I4" s="42"/>
      <c r="J4" s="42"/>
      <c r="K4" s="42"/>
    </row>
    <row r="5" spans="1:12">
      <c r="A5" s="24" t="s">
        <v>74</v>
      </c>
      <c r="B5" s="1" t="s">
        <v>69</v>
      </c>
      <c r="C5" s="1" t="s">
        <v>69</v>
      </c>
      <c r="D5" s="1" t="s">
        <v>69</v>
      </c>
      <c r="E5" s="1" t="s">
        <v>69</v>
      </c>
      <c r="F5" s="1" t="s">
        <v>69</v>
      </c>
      <c r="G5" s="1" t="s">
        <v>69</v>
      </c>
      <c r="H5" s="1" t="s">
        <v>69</v>
      </c>
      <c r="I5" s="1" t="s">
        <v>69</v>
      </c>
      <c r="J5" s="1" t="s">
        <v>69</v>
      </c>
      <c r="K5" s="1" t="s">
        <v>69</v>
      </c>
      <c r="L5" s="23" t="s">
        <v>70</v>
      </c>
    </row>
    <row r="6" spans="1:12">
      <c r="D6" s="40" t="s">
        <v>20</v>
      </c>
      <c r="E6" s="37"/>
      <c r="F6" s="37"/>
      <c r="G6" s="37"/>
      <c r="H6" s="4" t="s">
        <v>21</v>
      </c>
      <c r="J6" s="37" t="s">
        <v>1</v>
      </c>
      <c r="K6" s="37"/>
    </row>
    <row r="7" spans="1:12">
      <c r="B7" s="41" t="s">
        <v>22</v>
      </c>
      <c r="C7" s="41"/>
      <c r="E7" s="4" t="s">
        <v>23</v>
      </c>
      <c r="F7" s="4" t="s">
        <v>7</v>
      </c>
      <c r="G7" s="4"/>
      <c r="H7" s="4" t="s">
        <v>24</v>
      </c>
      <c r="I7" s="4" t="s">
        <v>2</v>
      </c>
      <c r="J7" s="4" t="s">
        <v>3</v>
      </c>
      <c r="K7" s="4"/>
    </row>
    <row r="8" spans="1:12">
      <c r="A8" s="6" t="s">
        <v>25</v>
      </c>
      <c r="B8" s="4" t="s">
        <v>26</v>
      </c>
      <c r="C8" s="4" t="s">
        <v>27</v>
      </c>
      <c r="D8" s="4" t="s">
        <v>28</v>
      </c>
      <c r="E8" s="4" t="s">
        <v>29</v>
      </c>
      <c r="F8" s="4" t="s">
        <v>30</v>
      </c>
      <c r="G8" s="4" t="s">
        <v>31</v>
      </c>
      <c r="H8" s="4" t="s">
        <v>29</v>
      </c>
      <c r="I8" s="4" t="s">
        <v>4</v>
      </c>
      <c r="J8" s="4" t="s">
        <v>16</v>
      </c>
      <c r="K8" s="4" t="s">
        <v>17</v>
      </c>
    </row>
    <row r="9" spans="1:12">
      <c r="A9" s="4" t="s">
        <v>32</v>
      </c>
      <c r="B9" s="8" t="s">
        <v>11</v>
      </c>
      <c r="C9" s="4" t="s">
        <v>11</v>
      </c>
      <c r="D9" s="4" t="s">
        <v>33</v>
      </c>
      <c r="E9" s="4" t="s">
        <v>11</v>
      </c>
      <c r="F9" s="4" t="s">
        <v>34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35</v>
      </c>
      <c r="J10" s="4"/>
      <c r="K10" s="4"/>
    </row>
    <row r="11" spans="1:12">
      <c r="A11" s="6" t="s">
        <v>36</v>
      </c>
      <c r="B11" s="9"/>
      <c r="C11" s="9"/>
      <c r="D11" s="33"/>
      <c r="E11" s="30"/>
      <c r="F11" s="33"/>
      <c r="G11" s="32"/>
      <c r="H11" s="32">
        <f>E11*G11</f>
        <v>0</v>
      </c>
      <c r="I11" s="32">
        <v>0.34</v>
      </c>
      <c r="J11" s="32">
        <v>0</v>
      </c>
      <c r="K11" s="10">
        <f>I11-J11</f>
        <v>0.34</v>
      </c>
    </row>
    <row r="12" spans="1:12">
      <c r="A12" s="6" t="s">
        <v>37</v>
      </c>
      <c r="B12" s="9"/>
      <c r="C12" s="9"/>
      <c r="D12" s="33"/>
      <c r="E12" s="30"/>
      <c r="F12" s="33"/>
      <c r="G12" s="32"/>
      <c r="H12" s="32">
        <f t="shared" ref="H12:H18" si="0">E12*G12</f>
        <v>0</v>
      </c>
      <c r="I12" s="32">
        <v>0.04</v>
      </c>
      <c r="J12" s="32">
        <v>0</v>
      </c>
      <c r="K12" s="10">
        <f t="shared" ref="K12:K18" si="1">I12-J12</f>
        <v>0.04</v>
      </c>
    </row>
    <row r="13" spans="1:12">
      <c r="A13" t="s">
        <v>81</v>
      </c>
      <c r="B13" s="9"/>
      <c r="C13" s="9"/>
      <c r="D13" s="33"/>
      <c r="E13" s="30"/>
      <c r="F13" s="33"/>
      <c r="G13" s="32"/>
      <c r="H13" s="32">
        <f t="shared" ref="H13" si="2">E13*G13</f>
        <v>0</v>
      </c>
      <c r="I13" s="32">
        <v>1.23</v>
      </c>
      <c r="J13" s="32">
        <v>0</v>
      </c>
      <c r="K13" s="10">
        <f t="shared" ref="K13" si="3">I13-J13</f>
        <v>1.23</v>
      </c>
    </row>
    <row r="14" spans="1:12">
      <c r="A14" s="6" t="s">
        <v>38</v>
      </c>
      <c r="B14" s="9">
        <v>0.54</v>
      </c>
      <c r="C14" s="9">
        <v>0.95</v>
      </c>
      <c r="D14" s="33"/>
      <c r="E14" s="30"/>
      <c r="F14" s="33"/>
      <c r="G14" s="32"/>
      <c r="H14" s="32">
        <f t="shared" si="0"/>
        <v>0</v>
      </c>
      <c r="I14" s="10">
        <f>SUM(B14:C14)+H14</f>
        <v>1.49</v>
      </c>
      <c r="J14" s="32">
        <v>0</v>
      </c>
      <c r="K14" s="10">
        <f t="shared" si="1"/>
        <v>1.49</v>
      </c>
    </row>
    <row r="15" spans="1:12">
      <c r="A15" s="6" t="s">
        <v>39</v>
      </c>
      <c r="B15" s="9">
        <v>0.79</v>
      </c>
      <c r="C15" s="9">
        <v>0.26</v>
      </c>
      <c r="D15" s="33"/>
      <c r="E15" s="30"/>
      <c r="F15" s="33"/>
      <c r="G15" s="32"/>
      <c r="H15" s="32">
        <f t="shared" si="0"/>
        <v>0</v>
      </c>
      <c r="I15" s="10">
        <f t="shared" ref="I15:I16" si="4">SUM(B15:C15)+H15</f>
        <v>1.05</v>
      </c>
      <c r="J15" s="32">
        <v>0</v>
      </c>
      <c r="K15" s="10">
        <f t="shared" si="1"/>
        <v>1.05</v>
      </c>
    </row>
    <row r="16" spans="1:12">
      <c r="A16" s="6" t="s">
        <v>40</v>
      </c>
      <c r="B16" s="9">
        <v>0.79</v>
      </c>
      <c r="C16" s="9">
        <v>0.26</v>
      </c>
      <c r="D16" s="33"/>
      <c r="E16" s="30"/>
      <c r="F16" s="33"/>
      <c r="G16" s="32"/>
      <c r="H16" s="32">
        <f t="shared" si="0"/>
        <v>0</v>
      </c>
      <c r="I16" s="10">
        <f t="shared" si="4"/>
        <v>1.05</v>
      </c>
      <c r="J16" s="32">
        <v>0</v>
      </c>
      <c r="K16" s="10">
        <f t="shared" si="1"/>
        <v>1.05</v>
      </c>
    </row>
    <row r="17" spans="1:11">
      <c r="A17" s="6" t="s">
        <v>41</v>
      </c>
      <c r="B17" s="9"/>
      <c r="C17" s="9"/>
      <c r="D17" s="33"/>
      <c r="E17" s="30"/>
      <c r="F17" s="33"/>
      <c r="G17" s="32"/>
      <c r="H17" s="32">
        <f t="shared" si="0"/>
        <v>0</v>
      </c>
      <c r="I17" s="32">
        <v>1.77</v>
      </c>
      <c r="J17" s="32">
        <v>0</v>
      </c>
      <c r="K17" s="10">
        <f t="shared" si="1"/>
        <v>1.77</v>
      </c>
    </row>
    <row r="18" spans="1:11">
      <c r="A18" s="6" t="s">
        <v>42</v>
      </c>
      <c r="B18" s="9"/>
      <c r="C18" s="9"/>
      <c r="D18" s="33"/>
      <c r="E18" s="30"/>
      <c r="F18" s="33"/>
      <c r="G18" s="32"/>
      <c r="H18" s="32">
        <f t="shared" si="0"/>
        <v>0</v>
      </c>
      <c r="I18" s="32">
        <v>3.54</v>
      </c>
      <c r="J18" s="32">
        <v>0</v>
      </c>
      <c r="K18" s="10">
        <f t="shared" si="1"/>
        <v>3.54</v>
      </c>
    </row>
    <row r="19" spans="1:11">
      <c r="A19" s="8" t="s">
        <v>50</v>
      </c>
      <c r="B19" s="8" t="s">
        <v>0</v>
      </c>
      <c r="C19" s="4" t="s">
        <v>44</v>
      </c>
      <c r="D19" s="4" t="s">
        <v>18</v>
      </c>
      <c r="E19" s="11" t="s">
        <v>0</v>
      </c>
      <c r="F19" s="4" t="s">
        <v>43</v>
      </c>
      <c r="G19" s="4" t="s">
        <v>44</v>
      </c>
      <c r="H19" s="4" t="s">
        <v>19</v>
      </c>
      <c r="I19" s="4" t="s">
        <v>44</v>
      </c>
      <c r="J19" s="4" t="s">
        <v>44</v>
      </c>
      <c r="K19" s="4" t="s">
        <v>44</v>
      </c>
    </row>
    <row r="20" spans="1:11">
      <c r="A20" s="6" t="s">
        <v>45</v>
      </c>
      <c r="E20" s="12"/>
      <c r="I20" s="13">
        <f>SUM(I11:I18)</f>
        <v>10.509999999999998</v>
      </c>
      <c r="J20" s="13">
        <f t="shared" ref="J20:K20" si="5">SUM(J11:J18)</f>
        <v>0</v>
      </c>
      <c r="K20" s="13">
        <f t="shared" si="5"/>
        <v>10.509999999999998</v>
      </c>
    </row>
    <row r="21" spans="1:11">
      <c r="E21" s="12"/>
    </row>
    <row r="22" spans="1:11">
      <c r="A22" t="s">
        <v>82</v>
      </c>
      <c r="E22" s="12"/>
    </row>
    <row r="23" spans="1:11">
      <c r="A23" t="s">
        <v>89</v>
      </c>
      <c r="B23" s="9">
        <v>0.16</v>
      </c>
      <c r="C23" s="9"/>
      <c r="D23" s="33"/>
      <c r="E23" s="30"/>
      <c r="F23" s="33"/>
      <c r="G23" s="32"/>
      <c r="H23" s="32">
        <v>0</v>
      </c>
      <c r="I23" s="10">
        <f t="shared" ref="I23:I25" si="6">SUM(B23:C23)+H23</f>
        <v>0.16</v>
      </c>
      <c r="J23" s="32">
        <v>0</v>
      </c>
      <c r="K23" s="10">
        <f>I23-J23</f>
        <v>0.16</v>
      </c>
    </row>
    <row r="24" spans="1:11">
      <c r="A24" t="s">
        <v>90</v>
      </c>
      <c r="B24" s="9">
        <v>0.16</v>
      </c>
      <c r="C24" s="9"/>
      <c r="D24" s="33"/>
      <c r="E24" s="30"/>
      <c r="F24" s="33"/>
      <c r="G24" s="32"/>
      <c r="H24" s="32">
        <f t="shared" ref="H24:H25" si="7">E24*G24</f>
        <v>0</v>
      </c>
      <c r="I24" s="10">
        <f t="shared" si="6"/>
        <v>0.16</v>
      </c>
      <c r="J24" s="32">
        <v>0</v>
      </c>
      <c r="K24" s="10">
        <f t="shared" ref="K24:K25" si="8">I24-J24</f>
        <v>0.16</v>
      </c>
    </row>
    <row r="25" spans="1:11">
      <c r="A25" t="s">
        <v>91</v>
      </c>
      <c r="B25" s="9">
        <v>0.08</v>
      </c>
      <c r="C25" s="9"/>
      <c r="D25" s="33"/>
      <c r="E25" s="30"/>
      <c r="F25" s="33"/>
      <c r="G25" s="32"/>
      <c r="H25" s="32">
        <f t="shared" si="7"/>
        <v>0</v>
      </c>
      <c r="I25" s="10">
        <f t="shared" si="6"/>
        <v>0.08</v>
      </c>
      <c r="J25" s="32">
        <v>0</v>
      </c>
      <c r="K25" s="10">
        <f t="shared" si="8"/>
        <v>0.08</v>
      </c>
    </row>
    <row r="26" spans="1:11">
      <c r="A26" s="8" t="s">
        <v>50</v>
      </c>
      <c r="B26" s="8" t="s">
        <v>0</v>
      </c>
      <c r="C26" s="4" t="s">
        <v>44</v>
      </c>
      <c r="D26" s="4" t="s">
        <v>18</v>
      </c>
      <c r="E26" s="11" t="s">
        <v>0</v>
      </c>
      <c r="F26" s="4" t="s">
        <v>43</v>
      </c>
      <c r="G26" s="4" t="s">
        <v>44</v>
      </c>
      <c r="H26" s="4" t="s">
        <v>19</v>
      </c>
      <c r="I26" s="4" t="s">
        <v>44</v>
      </c>
      <c r="J26" s="4" t="s">
        <v>44</v>
      </c>
      <c r="K26" s="4" t="s">
        <v>44</v>
      </c>
    </row>
    <row r="27" spans="1:11">
      <c r="A27" t="s">
        <v>83</v>
      </c>
      <c r="E27" s="12"/>
      <c r="I27" s="13">
        <f>SUM(I23:I25)</f>
        <v>0.4</v>
      </c>
      <c r="J27" s="13">
        <f>SUM(J23:J25)</f>
        <v>0</v>
      </c>
      <c r="K27" s="13">
        <f>SUM(K23:K25)</f>
        <v>0.4</v>
      </c>
    </row>
    <row r="28" spans="1:11">
      <c r="E28" s="12"/>
    </row>
    <row r="29" spans="1:11">
      <c r="A29" t="s">
        <v>84</v>
      </c>
      <c r="E29" s="12"/>
    </row>
    <row r="30" spans="1:11">
      <c r="A30" t="s">
        <v>87</v>
      </c>
      <c r="B30" s="9">
        <v>0.24</v>
      </c>
      <c r="C30" s="9"/>
      <c r="D30" s="33"/>
      <c r="E30" s="30"/>
      <c r="F30" s="33"/>
      <c r="G30" s="32"/>
      <c r="H30" s="32">
        <f t="shared" ref="H30:H31" si="9">E30*G30</f>
        <v>0</v>
      </c>
      <c r="I30" s="10">
        <f t="shared" ref="I30:I31" si="10">SUM(B30:C30)+H30</f>
        <v>0.24</v>
      </c>
      <c r="J30" s="32">
        <v>0</v>
      </c>
      <c r="K30" s="10">
        <f t="shared" ref="K30:K31" si="11">I30-J30</f>
        <v>0.24</v>
      </c>
    </row>
    <row r="31" spans="1:11">
      <c r="A31" t="s">
        <v>86</v>
      </c>
      <c r="B31" s="9">
        <v>0.08</v>
      </c>
      <c r="C31" s="9"/>
      <c r="D31" s="33"/>
      <c r="E31" s="30"/>
      <c r="F31" s="33"/>
      <c r="G31" s="32"/>
      <c r="H31" s="32">
        <f t="shared" si="9"/>
        <v>0</v>
      </c>
      <c r="I31" s="10">
        <f t="shared" si="10"/>
        <v>0.08</v>
      </c>
      <c r="J31" s="32">
        <v>0</v>
      </c>
      <c r="K31" s="10">
        <f t="shared" si="11"/>
        <v>0.08</v>
      </c>
    </row>
    <row r="32" spans="1:11">
      <c r="A32" t="s">
        <v>87</v>
      </c>
      <c r="B32" s="9">
        <v>0.47</v>
      </c>
      <c r="C32" s="9"/>
      <c r="D32" s="33"/>
      <c r="E32" s="30"/>
      <c r="F32" s="33"/>
      <c r="G32" s="32"/>
      <c r="H32" s="32">
        <f t="shared" ref="H32:H33" si="12">E32*G32</f>
        <v>0</v>
      </c>
      <c r="I32" s="10">
        <f t="shared" ref="I32:I33" si="13">SUM(B32:C32)+H32</f>
        <v>0.47</v>
      </c>
      <c r="J32" s="32">
        <v>0</v>
      </c>
      <c r="K32" s="10">
        <f t="shared" ref="K32:K33" si="14">I32-J32</f>
        <v>0.47</v>
      </c>
    </row>
    <row r="33" spans="1:11">
      <c r="A33" t="s">
        <v>88</v>
      </c>
      <c r="B33" s="9">
        <v>0.16</v>
      </c>
      <c r="C33" s="9"/>
      <c r="D33" s="33"/>
      <c r="E33" s="30"/>
      <c r="F33" s="33"/>
      <c r="G33" s="32"/>
      <c r="H33" s="32">
        <f t="shared" si="12"/>
        <v>0</v>
      </c>
      <c r="I33" s="10">
        <f t="shared" si="13"/>
        <v>0.16</v>
      </c>
      <c r="J33" s="32">
        <v>0</v>
      </c>
      <c r="K33" s="10">
        <f t="shared" si="14"/>
        <v>0.16</v>
      </c>
    </row>
    <row r="34" spans="1:11">
      <c r="A34" s="8" t="s">
        <v>50</v>
      </c>
      <c r="B34" s="8" t="s">
        <v>0</v>
      </c>
      <c r="C34" s="4" t="s">
        <v>44</v>
      </c>
      <c r="D34" s="4" t="s">
        <v>18</v>
      </c>
      <c r="E34" s="11" t="s">
        <v>0</v>
      </c>
      <c r="F34" s="4" t="s">
        <v>43</v>
      </c>
      <c r="G34" s="4" t="s">
        <v>44</v>
      </c>
      <c r="H34" s="4" t="s">
        <v>19</v>
      </c>
      <c r="I34" s="4" t="s">
        <v>44</v>
      </c>
      <c r="J34" s="4" t="s">
        <v>44</v>
      </c>
      <c r="K34" s="4" t="s">
        <v>44</v>
      </c>
    </row>
    <row r="35" spans="1:11">
      <c r="A35" t="s">
        <v>85</v>
      </c>
      <c r="E35" s="12"/>
      <c r="I35" s="13">
        <f>SUM(I30:I33)</f>
        <v>0.95000000000000007</v>
      </c>
      <c r="J35" s="13">
        <f>SUM(J30:J33)</f>
        <v>0</v>
      </c>
      <c r="K35" s="13">
        <f>SUM(K30:K33)</f>
        <v>0.95000000000000007</v>
      </c>
    </row>
    <row r="36" spans="1:11">
      <c r="E36" s="12"/>
    </row>
    <row r="37" spans="1:11">
      <c r="A37" t="s">
        <v>92</v>
      </c>
      <c r="E37" s="12"/>
    </row>
    <row r="38" spans="1:11">
      <c r="A38" t="s">
        <v>94</v>
      </c>
      <c r="B38" s="9">
        <v>0.16</v>
      </c>
      <c r="C38" s="9">
        <v>0.33</v>
      </c>
      <c r="D38" s="33"/>
      <c r="E38" s="30"/>
      <c r="F38" s="33"/>
      <c r="G38" s="32"/>
      <c r="H38" s="32">
        <f>E38*G38</f>
        <v>0</v>
      </c>
      <c r="I38" s="10">
        <f t="shared" ref="I38:I41" si="15">SUM(B38:C38)+H38</f>
        <v>0.49</v>
      </c>
      <c r="J38" s="32">
        <v>0</v>
      </c>
      <c r="K38" s="10">
        <f t="shared" ref="K38:K41" si="16">I38-J38</f>
        <v>0.49</v>
      </c>
    </row>
    <row r="39" spans="1:11">
      <c r="A39" t="s">
        <v>95</v>
      </c>
      <c r="B39" s="9">
        <v>0.3</v>
      </c>
      <c r="C39" s="9"/>
      <c r="D39" s="33" t="s">
        <v>96</v>
      </c>
      <c r="E39" s="30">
        <v>0.06</v>
      </c>
      <c r="F39" s="33" t="s">
        <v>99</v>
      </c>
      <c r="G39" s="32">
        <v>65</v>
      </c>
      <c r="H39" s="32">
        <f t="shared" ref="H39:H41" si="17">E39*G39</f>
        <v>3.9</v>
      </c>
      <c r="I39" s="10">
        <f t="shared" si="15"/>
        <v>4.2</v>
      </c>
      <c r="J39" s="32">
        <v>0</v>
      </c>
      <c r="K39" s="10">
        <f t="shared" si="16"/>
        <v>4.2</v>
      </c>
    </row>
    <row r="40" spans="1:11">
      <c r="A40" s="6" t="s">
        <v>46</v>
      </c>
      <c r="B40" s="9"/>
      <c r="C40" s="9"/>
      <c r="D40" s="33" t="s">
        <v>97</v>
      </c>
      <c r="E40" s="30">
        <v>0.09</v>
      </c>
      <c r="F40" s="33" t="s">
        <v>99</v>
      </c>
      <c r="G40" s="32">
        <v>67.39</v>
      </c>
      <c r="H40" s="32">
        <f t="shared" si="17"/>
        <v>6.0651000000000002</v>
      </c>
      <c r="I40" s="10">
        <f t="shared" si="15"/>
        <v>6.0651000000000002</v>
      </c>
      <c r="J40" s="32">
        <v>0</v>
      </c>
      <c r="K40" s="10">
        <f t="shared" si="16"/>
        <v>6.0651000000000002</v>
      </c>
    </row>
    <row r="41" spans="1:11">
      <c r="A41"/>
      <c r="B41" s="9"/>
      <c r="C41" s="9">
        <v>0.02</v>
      </c>
      <c r="D41" s="33" t="s">
        <v>98</v>
      </c>
      <c r="E41" s="30"/>
      <c r="F41" s="33"/>
      <c r="G41" s="32"/>
      <c r="H41" s="32">
        <f t="shared" si="17"/>
        <v>0</v>
      </c>
      <c r="I41" s="10">
        <f t="shared" si="15"/>
        <v>0.02</v>
      </c>
      <c r="J41" s="32">
        <v>0</v>
      </c>
      <c r="K41" s="10">
        <f t="shared" si="16"/>
        <v>0.02</v>
      </c>
    </row>
    <row r="42" spans="1:11">
      <c r="A42" s="8" t="s">
        <v>50</v>
      </c>
      <c r="B42" s="8" t="s">
        <v>0</v>
      </c>
      <c r="C42" s="4" t="s">
        <v>44</v>
      </c>
      <c r="D42" s="4" t="s">
        <v>18</v>
      </c>
      <c r="E42" s="11" t="s">
        <v>0</v>
      </c>
      <c r="F42" s="4" t="s">
        <v>43</v>
      </c>
      <c r="G42" s="4" t="s">
        <v>44</v>
      </c>
      <c r="H42" s="4" t="s">
        <v>19</v>
      </c>
      <c r="I42" s="4" t="s">
        <v>44</v>
      </c>
      <c r="J42" s="4" t="s">
        <v>44</v>
      </c>
      <c r="K42" s="4" t="s">
        <v>44</v>
      </c>
    </row>
    <row r="43" spans="1:11">
      <c r="A43" t="s">
        <v>93</v>
      </c>
      <c r="E43" s="12"/>
      <c r="I43" s="13">
        <f>SUM(I38:I41)</f>
        <v>10.7751</v>
      </c>
      <c r="J43" s="13">
        <f>SUM(J38:J41)</f>
        <v>0</v>
      </c>
      <c r="K43" s="13">
        <f>SUM(K38:K41)</f>
        <v>10.7751</v>
      </c>
    </row>
    <row r="44" spans="1:11">
      <c r="E44" s="12"/>
    </row>
    <row r="45" spans="1:11">
      <c r="A45" t="s">
        <v>100</v>
      </c>
      <c r="B45" s="36"/>
      <c r="C45" s="36"/>
      <c r="E45" s="12"/>
    </row>
    <row r="46" spans="1:11">
      <c r="A46" t="s">
        <v>94</v>
      </c>
      <c r="B46" s="9">
        <v>0.33</v>
      </c>
      <c r="C46" s="9">
        <v>0.65</v>
      </c>
      <c r="D46" s="33"/>
      <c r="E46" s="30"/>
      <c r="F46" s="33"/>
      <c r="G46" s="32"/>
      <c r="H46" s="32">
        <f>E46*G46</f>
        <v>0</v>
      </c>
      <c r="I46" s="10">
        <f t="shared" ref="I46:I49" si="18">SUM(B46:C46)+H46</f>
        <v>0.98</v>
      </c>
      <c r="J46" s="32">
        <v>0</v>
      </c>
      <c r="K46" s="10">
        <f t="shared" ref="K46:K49" si="19">I46-J46</f>
        <v>0.98</v>
      </c>
    </row>
    <row r="47" spans="1:11">
      <c r="A47" t="s">
        <v>95</v>
      </c>
      <c r="B47" s="9">
        <v>0.59</v>
      </c>
      <c r="C47" s="9"/>
      <c r="D47" s="33" t="s">
        <v>96</v>
      </c>
      <c r="E47" s="30">
        <v>0.12</v>
      </c>
      <c r="F47" s="33" t="s">
        <v>99</v>
      </c>
      <c r="G47" s="32">
        <v>65</v>
      </c>
      <c r="H47" s="32">
        <f t="shared" ref="H47:H49" si="20">E47*G47</f>
        <v>7.8</v>
      </c>
      <c r="I47" s="10">
        <f t="shared" si="18"/>
        <v>8.39</v>
      </c>
      <c r="J47" s="32">
        <v>0</v>
      </c>
      <c r="K47" s="10">
        <f t="shared" si="19"/>
        <v>8.39</v>
      </c>
    </row>
    <row r="48" spans="1:11">
      <c r="A48" s="6" t="s">
        <v>46</v>
      </c>
      <c r="B48" s="9"/>
      <c r="C48" s="9"/>
      <c r="D48" s="33" t="s">
        <v>97</v>
      </c>
      <c r="E48" s="30">
        <v>0.18</v>
      </c>
      <c r="F48" s="33" t="s">
        <v>99</v>
      </c>
      <c r="G48" s="32">
        <v>67.39</v>
      </c>
      <c r="H48" s="32">
        <f t="shared" si="20"/>
        <v>12.1302</v>
      </c>
      <c r="I48" s="10">
        <f t="shared" si="18"/>
        <v>12.1302</v>
      </c>
      <c r="J48" s="32">
        <v>0</v>
      </c>
      <c r="K48" s="10">
        <f t="shared" si="19"/>
        <v>12.1302</v>
      </c>
    </row>
    <row r="49" spans="1:12">
      <c r="A49"/>
      <c r="B49" s="9"/>
      <c r="C49" s="9">
        <v>0.02</v>
      </c>
      <c r="D49" s="33" t="s">
        <v>98</v>
      </c>
      <c r="E49" s="30"/>
      <c r="F49" s="33"/>
      <c r="G49" s="32"/>
      <c r="H49" s="32">
        <f t="shared" si="20"/>
        <v>0</v>
      </c>
      <c r="I49" s="10">
        <f t="shared" si="18"/>
        <v>0.02</v>
      </c>
      <c r="J49" s="32">
        <v>0</v>
      </c>
      <c r="K49" s="10">
        <f t="shared" si="19"/>
        <v>0.02</v>
      </c>
    </row>
    <row r="50" spans="1:12">
      <c r="A50" s="35" t="s">
        <v>50</v>
      </c>
      <c r="B50" s="35" t="s">
        <v>0</v>
      </c>
      <c r="C50" s="34" t="s">
        <v>44</v>
      </c>
      <c r="D50" s="34" t="s">
        <v>18</v>
      </c>
      <c r="E50" s="11" t="s">
        <v>0</v>
      </c>
      <c r="F50" s="34" t="s">
        <v>43</v>
      </c>
      <c r="G50" s="34" t="s">
        <v>44</v>
      </c>
      <c r="H50" s="34" t="s">
        <v>19</v>
      </c>
      <c r="I50" s="34" t="s">
        <v>44</v>
      </c>
      <c r="J50" s="34" t="s">
        <v>44</v>
      </c>
      <c r="K50" s="34" t="s">
        <v>44</v>
      </c>
    </row>
    <row r="51" spans="1:12">
      <c r="A51" t="s">
        <v>101</v>
      </c>
      <c r="B51" s="36"/>
      <c r="C51" s="36"/>
      <c r="E51" s="12"/>
      <c r="I51" s="13">
        <f>SUM(I46:I49)</f>
        <v>21.520199999999999</v>
      </c>
      <c r="J51" s="13">
        <f>SUM(J46:J49)</f>
        <v>0</v>
      </c>
      <c r="K51" s="13">
        <f>SUM(K46:K49)</f>
        <v>21.520199999999999</v>
      </c>
    </row>
    <row r="53" spans="1:12">
      <c r="A53" t="s">
        <v>102</v>
      </c>
      <c r="B53" s="36"/>
      <c r="C53" s="36"/>
      <c r="E53" s="12"/>
    </row>
    <row r="54" spans="1:12">
      <c r="A54" t="s">
        <v>104</v>
      </c>
      <c r="B54" s="9">
        <v>7.0000000000000007E-2</v>
      </c>
      <c r="C54" s="9"/>
      <c r="D54" s="33"/>
      <c r="E54" s="30"/>
      <c r="F54" s="33"/>
      <c r="G54" s="32"/>
      <c r="H54" s="32">
        <f>E54*G54</f>
        <v>0</v>
      </c>
      <c r="I54" s="10">
        <f t="shared" ref="I54" si="21">SUM(B54:C54)+H54</f>
        <v>7.0000000000000007E-2</v>
      </c>
      <c r="J54" s="32">
        <v>0</v>
      </c>
      <c r="K54" s="10">
        <f t="shared" ref="K54" si="22">I54-J54</f>
        <v>7.0000000000000007E-2</v>
      </c>
    </row>
    <row r="55" spans="1:12">
      <c r="A55" s="35" t="s">
        <v>50</v>
      </c>
      <c r="B55" s="35" t="s">
        <v>0</v>
      </c>
      <c r="C55" s="34" t="s">
        <v>44</v>
      </c>
      <c r="D55" s="34" t="s">
        <v>18</v>
      </c>
      <c r="E55" s="11" t="s">
        <v>0</v>
      </c>
      <c r="F55" s="34" t="s">
        <v>43</v>
      </c>
      <c r="G55" s="34" t="s">
        <v>44</v>
      </c>
      <c r="H55" s="34" t="s">
        <v>19</v>
      </c>
      <c r="I55" s="34" t="s">
        <v>44</v>
      </c>
      <c r="J55" s="34" t="s">
        <v>44</v>
      </c>
      <c r="K55" s="34" t="s">
        <v>44</v>
      </c>
    </row>
    <row r="56" spans="1:12">
      <c r="A56" t="s">
        <v>103</v>
      </c>
      <c r="B56" s="36"/>
      <c r="C56" s="36"/>
      <c r="E56" s="12"/>
      <c r="I56" s="13">
        <f>SUM(I54)</f>
        <v>7.0000000000000007E-2</v>
      </c>
      <c r="J56" s="13">
        <f t="shared" ref="J56:K56" si="23">SUM(J54)</f>
        <v>0</v>
      </c>
      <c r="K56" s="13">
        <f t="shared" si="23"/>
        <v>7.0000000000000007E-2</v>
      </c>
    </row>
    <row r="57" spans="1:12">
      <c r="A57"/>
      <c r="B57" s="36"/>
      <c r="C57" s="36"/>
      <c r="E57" s="12"/>
      <c r="I57" s="13"/>
      <c r="J57" s="13"/>
      <c r="K57" s="13"/>
    </row>
    <row r="58" spans="1:12">
      <c r="A58" s="6" t="s">
        <v>47</v>
      </c>
      <c r="H58" s="32">
        <v>0.34</v>
      </c>
      <c r="I58" s="10">
        <f t="shared" ref="I58" si="24">SUM(B58:C58)+H58</f>
        <v>0.34</v>
      </c>
      <c r="J58" s="32">
        <v>0</v>
      </c>
      <c r="K58" s="10">
        <f t="shared" ref="K58" si="25">I58-J58</f>
        <v>0.34</v>
      </c>
    </row>
    <row r="59" spans="1:12">
      <c r="A59" s="4" t="s">
        <v>32</v>
      </c>
      <c r="B59" s="8" t="s">
        <v>11</v>
      </c>
      <c r="C59" s="4" t="s">
        <v>11</v>
      </c>
      <c r="D59" s="4" t="s">
        <v>33</v>
      </c>
      <c r="E59" s="4" t="s">
        <v>11</v>
      </c>
      <c r="F59" s="4" t="s">
        <v>34</v>
      </c>
      <c r="G59" s="4" t="s">
        <v>13</v>
      </c>
      <c r="H59" s="4" t="s">
        <v>14</v>
      </c>
      <c r="I59" s="4" t="s">
        <v>12</v>
      </c>
      <c r="J59" s="4" t="s">
        <v>12</v>
      </c>
      <c r="K59" s="4" t="s">
        <v>12</v>
      </c>
    </row>
    <row r="60" spans="1:12">
      <c r="A60" s="6" t="s">
        <v>48</v>
      </c>
      <c r="I60" s="13">
        <f>I58+I56+I51+I43+I35+I27+I20</f>
        <v>44.565300000000001</v>
      </c>
      <c r="J60" s="13">
        <f t="shared" ref="J60:K60" si="26">J58+J56+J51+J43+J35+J27+J20</f>
        <v>0</v>
      </c>
      <c r="K60" s="13">
        <f t="shared" si="26"/>
        <v>44.565300000000001</v>
      </c>
      <c r="L60" s="13"/>
    </row>
    <row r="61" spans="1:12">
      <c r="A61" s="25" t="s">
        <v>69</v>
      </c>
      <c r="B61" s="1" t="s">
        <v>69</v>
      </c>
      <c r="C61" s="1" t="s">
        <v>69</v>
      </c>
      <c r="D61" s="1" t="s">
        <v>69</v>
      </c>
      <c r="E61" s="1" t="s">
        <v>69</v>
      </c>
      <c r="F61" s="1" t="s">
        <v>69</v>
      </c>
      <c r="G61" s="1" t="s">
        <v>69</v>
      </c>
      <c r="H61" s="1" t="s">
        <v>69</v>
      </c>
      <c r="I61" s="1" t="s">
        <v>69</v>
      </c>
      <c r="J61" s="1" t="s">
        <v>69</v>
      </c>
      <c r="K61" s="1" t="s">
        <v>69</v>
      </c>
      <c r="L61" t="s">
        <v>70</v>
      </c>
    </row>
    <row r="62" spans="1:12">
      <c r="A62" s="7" t="s">
        <v>49</v>
      </c>
      <c r="B62" s="22" t="s">
        <v>68</v>
      </c>
      <c r="I62" s="13">
        <f>RETURNS!E16-VARIABLECosts!I60</f>
        <v>21.434699999999999</v>
      </c>
      <c r="J62" s="13">
        <f>RETURNS!F16-VARIABLECosts!J60</f>
        <v>0</v>
      </c>
      <c r="K62" s="13">
        <f>RETURNS!G16-VARIABLECosts!K60</f>
        <v>21.434699999999999</v>
      </c>
      <c r="L62" s="13"/>
    </row>
    <row r="64" spans="1:12">
      <c r="J64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38" t="s">
        <v>71</v>
      </c>
      <c r="B1" s="42"/>
      <c r="C1" s="42"/>
      <c r="D1" s="42"/>
      <c r="E1" s="42"/>
      <c r="F1" s="29"/>
      <c r="G1" s="29"/>
      <c r="H1" s="28"/>
    </row>
    <row r="2" spans="1:8" s="6" customFormat="1" ht="18">
      <c r="A2" s="38" t="s">
        <v>72</v>
      </c>
      <c r="B2" s="42"/>
      <c r="C2" s="42"/>
      <c r="D2" s="42"/>
      <c r="E2" s="42"/>
      <c r="F2" s="38"/>
      <c r="G2" s="42"/>
    </row>
    <row r="3" spans="1:8" s="6" customFormat="1" ht="18">
      <c r="A3" s="38" t="str">
        <f>RETURNS!A3</f>
        <v>Aftermath Grazing - Riverton Area</v>
      </c>
      <c r="B3" s="42"/>
      <c r="C3" s="42"/>
      <c r="D3" s="42"/>
      <c r="E3" s="42"/>
      <c r="F3" s="38"/>
      <c r="G3" s="42"/>
    </row>
    <row r="4" spans="1:8" s="6" customFormat="1" ht="18">
      <c r="A4" s="38" t="str">
        <f>RETURNS!A4</f>
        <v>273 Head Enterprise</v>
      </c>
      <c r="B4" s="42"/>
      <c r="C4" s="42"/>
      <c r="D4" s="42"/>
      <c r="E4" s="42"/>
      <c r="F4" s="38"/>
      <c r="G4" s="42"/>
    </row>
    <row r="5" spans="1:8">
      <c r="A5" s="24" t="s">
        <v>73</v>
      </c>
      <c r="B5" s="1" t="s">
        <v>69</v>
      </c>
      <c r="C5" s="1" t="s">
        <v>69</v>
      </c>
      <c r="D5" s="1" t="s">
        <v>69</v>
      </c>
      <c r="E5" s="1" t="s">
        <v>69</v>
      </c>
      <c r="F5" s="23" t="s">
        <v>70</v>
      </c>
    </row>
    <row r="6" spans="1:8">
      <c r="D6" s="37" t="s">
        <v>1</v>
      </c>
      <c r="E6" s="37"/>
    </row>
    <row r="7" spans="1:8">
      <c r="C7" s="2" t="s">
        <v>2</v>
      </c>
      <c r="D7" s="4" t="s">
        <v>3</v>
      </c>
      <c r="E7" s="4"/>
    </row>
    <row r="8" spans="1:8">
      <c r="A8" t="s">
        <v>51</v>
      </c>
      <c r="B8" s="2" t="s">
        <v>7</v>
      </c>
      <c r="C8" s="2" t="s">
        <v>4</v>
      </c>
      <c r="D8" s="4" t="s">
        <v>16</v>
      </c>
      <c r="E8" s="4" t="s">
        <v>17</v>
      </c>
    </row>
    <row r="9" spans="1:8">
      <c r="A9" t="s">
        <v>52</v>
      </c>
      <c r="B9" s="1" t="s">
        <v>63</v>
      </c>
      <c r="C9" s="2" t="s">
        <v>11</v>
      </c>
      <c r="D9" s="4" t="s">
        <v>12</v>
      </c>
      <c r="E9" s="4" t="s">
        <v>12</v>
      </c>
    </row>
    <row r="10" spans="1:8">
      <c r="A10" t="s">
        <v>53</v>
      </c>
    </row>
    <row r="11" spans="1:8">
      <c r="A11" t="s">
        <v>64</v>
      </c>
      <c r="B11" s="2" t="s">
        <v>54</v>
      </c>
      <c r="C11" s="32">
        <v>7.0000000000000007E-2</v>
      </c>
      <c r="D11" s="32">
        <v>0</v>
      </c>
      <c r="E11" s="19">
        <f t="shared" ref="E11:E27" si="0">C11-D11</f>
        <v>7.0000000000000007E-2</v>
      </c>
    </row>
    <row r="12" spans="1:8">
      <c r="A12" t="s">
        <v>65</v>
      </c>
      <c r="B12" s="2" t="s">
        <v>54</v>
      </c>
      <c r="C12" s="32">
        <v>0.42</v>
      </c>
      <c r="D12" s="32">
        <v>0</v>
      </c>
      <c r="E12" s="19">
        <f t="shared" si="0"/>
        <v>0.42</v>
      </c>
    </row>
    <row r="13" spans="1:8">
      <c r="A13" t="s">
        <v>66</v>
      </c>
      <c r="B13" s="2" t="s">
        <v>54</v>
      </c>
      <c r="C13" s="32">
        <v>0.7</v>
      </c>
      <c r="D13" s="32">
        <v>0</v>
      </c>
      <c r="E13" s="19">
        <f t="shared" si="0"/>
        <v>0.7</v>
      </c>
    </row>
    <row r="14" spans="1:8">
      <c r="A14" t="s">
        <v>67</v>
      </c>
      <c r="B14" s="2" t="s">
        <v>54</v>
      </c>
      <c r="C14" s="32">
        <v>1.86</v>
      </c>
      <c r="D14" s="32">
        <v>0</v>
      </c>
      <c r="E14" s="19">
        <f t="shared" si="0"/>
        <v>1.86</v>
      </c>
    </row>
    <row r="15" spans="1:8">
      <c r="A15" t="s">
        <v>55</v>
      </c>
      <c r="C15" s="32"/>
      <c r="D15" s="32"/>
      <c r="E15" s="19">
        <f t="shared" si="0"/>
        <v>0</v>
      </c>
    </row>
    <row r="16" spans="1:8">
      <c r="A16" s="21" t="s">
        <v>64</v>
      </c>
      <c r="B16" s="2" t="s">
        <v>54</v>
      </c>
      <c r="C16" s="32">
        <v>0.17</v>
      </c>
      <c r="D16" s="32">
        <v>0.17</v>
      </c>
      <c r="E16" s="19">
        <f t="shared" si="0"/>
        <v>0</v>
      </c>
    </row>
    <row r="17" spans="1:6">
      <c r="A17" s="21" t="s">
        <v>65</v>
      </c>
      <c r="B17" s="2" t="s">
        <v>54</v>
      </c>
      <c r="C17" s="32">
        <v>0.08</v>
      </c>
      <c r="D17" s="32">
        <v>0.08</v>
      </c>
      <c r="E17" s="19">
        <f t="shared" si="0"/>
        <v>0</v>
      </c>
    </row>
    <row r="18" spans="1:6">
      <c r="A18" s="21" t="s">
        <v>66</v>
      </c>
      <c r="B18" s="2" t="s">
        <v>54</v>
      </c>
      <c r="C18" s="32">
        <v>1.61</v>
      </c>
      <c r="D18" s="32">
        <v>1.61</v>
      </c>
      <c r="E18" s="19">
        <f t="shared" si="0"/>
        <v>0</v>
      </c>
    </row>
    <row r="19" spans="1:6">
      <c r="A19" s="21" t="s">
        <v>67</v>
      </c>
      <c r="B19" s="2" t="s">
        <v>54</v>
      </c>
      <c r="C19" s="32">
        <v>1.31</v>
      </c>
      <c r="D19" s="32">
        <v>1.31</v>
      </c>
      <c r="E19" s="19">
        <f t="shared" si="0"/>
        <v>0</v>
      </c>
    </row>
    <row r="20" spans="1:6">
      <c r="A20" t="s">
        <v>56</v>
      </c>
      <c r="C20" s="32"/>
      <c r="D20" s="32"/>
      <c r="E20" s="19">
        <f t="shared" si="0"/>
        <v>0</v>
      </c>
    </row>
    <row r="21" spans="1:6">
      <c r="A21" t="s">
        <v>64</v>
      </c>
      <c r="B21" s="2" t="s">
        <v>54</v>
      </c>
      <c r="C21" s="32">
        <v>0</v>
      </c>
      <c r="D21" s="32">
        <v>0</v>
      </c>
      <c r="E21" s="19">
        <f t="shared" si="0"/>
        <v>0</v>
      </c>
    </row>
    <row r="22" spans="1:6">
      <c r="A22" t="s">
        <v>65</v>
      </c>
      <c r="B22" s="2" t="s">
        <v>54</v>
      </c>
      <c r="C22" s="32">
        <v>0</v>
      </c>
      <c r="D22" s="32">
        <v>0</v>
      </c>
      <c r="E22" s="19">
        <f t="shared" si="0"/>
        <v>0</v>
      </c>
    </row>
    <row r="23" spans="1:6">
      <c r="A23" t="s">
        <v>66</v>
      </c>
      <c r="B23" s="2" t="s">
        <v>54</v>
      </c>
      <c r="C23" s="32">
        <v>0</v>
      </c>
      <c r="D23" s="32">
        <v>0</v>
      </c>
      <c r="E23" s="19">
        <f t="shared" si="0"/>
        <v>0</v>
      </c>
    </row>
    <row r="24" spans="1:6">
      <c r="A24" t="s">
        <v>67</v>
      </c>
      <c r="B24" s="2" t="s">
        <v>54</v>
      </c>
      <c r="C24" s="32">
        <v>0</v>
      </c>
      <c r="D24" s="32">
        <v>0</v>
      </c>
      <c r="E24" s="19">
        <f t="shared" si="0"/>
        <v>0</v>
      </c>
    </row>
    <row r="25" spans="1:6">
      <c r="A25" t="s">
        <v>57</v>
      </c>
      <c r="C25" s="32"/>
      <c r="D25" s="32"/>
      <c r="E25" s="19">
        <f t="shared" si="0"/>
        <v>0</v>
      </c>
    </row>
    <row r="26" spans="1:6">
      <c r="A26" t="s">
        <v>64</v>
      </c>
      <c r="B26" s="2" t="s">
        <v>54</v>
      </c>
      <c r="C26" s="32">
        <v>0.63</v>
      </c>
      <c r="D26" s="32">
        <v>0.63</v>
      </c>
      <c r="E26" s="19">
        <f t="shared" si="0"/>
        <v>0</v>
      </c>
    </row>
    <row r="27" spans="1:6">
      <c r="A27" t="s">
        <v>66</v>
      </c>
      <c r="B27" s="2" t="s">
        <v>54</v>
      </c>
      <c r="C27" s="32">
        <v>5.67</v>
      </c>
      <c r="D27" s="32">
        <v>5.67</v>
      </c>
      <c r="E27" s="19">
        <f t="shared" si="0"/>
        <v>0</v>
      </c>
    </row>
    <row r="28" spans="1:6">
      <c r="A28" s="2" t="s">
        <v>52</v>
      </c>
      <c r="B28" s="1" t="s">
        <v>63</v>
      </c>
      <c r="C28" s="2" t="s">
        <v>11</v>
      </c>
      <c r="D28" s="2" t="s">
        <v>12</v>
      </c>
      <c r="E28" s="2" t="s">
        <v>12</v>
      </c>
    </row>
    <row r="29" spans="1:6">
      <c r="A29" t="s">
        <v>58</v>
      </c>
      <c r="C29" s="3">
        <f>SUM(C11:C27)</f>
        <v>12.52</v>
      </c>
      <c r="D29" s="3">
        <f>SUM(D11:D27)</f>
        <v>9.4699999999999989</v>
      </c>
      <c r="E29" s="3">
        <f>SUM(E11:E27)</f>
        <v>3.05</v>
      </c>
      <c r="F29" s="31"/>
    </row>
    <row r="30" spans="1:6">
      <c r="A30" s="25" t="s">
        <v>69</v>
      </c>
      <c r="B30" s="1" t="s">
        <v>69</v>
      </c>
      <c r="C30" s="1" t="s">
        <v>69</v>
      </c>
      <c r="D30" s="1" t="s">
        <v>69</v>
      </c>
      <c r="E30" s="1" t="s">
        <v>69</v>
      </c>
      <c r="F30" s="23" t="s">
        <v>70</v>
      </c>
    </row>
    <row r="32" spans="1:6">
      <c r="A32" t="s">
        <v>59</v>
      </c>
      <c r="C32" s="3">
        <f>VARIABLECosts!I60+FIXEDCosts!C29</f>
        <v>57.085300000000004</v>
      </c>
      <c r="D32" s="3">
        <f>VARIABLECosts!J60+FIXEDCosts!D29</f>
        <v>9.4699999999999989</v>
      </c>
      <c r="E32" s="3">
        <f>VARIABLECosts!K60+FIXEDCosts!E29</f>
        <v>47.615299999999998</v>
      </c>
      <c r="F32" s="31"/>
    </row>
    <row r="33" spans="1:6">
      <c r="A33" t="s">
        <v>60</v>
      </c>
      <c r="B33" s="23" t="s">
        <v>61</v>
      </c>
      <c r="C33" s="23" t="s">
        <v>61</v>
      </c>
      <c r="D33" s="23" t="s">
        <v>61</v>
      </c>
      <c r="E33" s="23" t="s">
        <v>61</v>
      </c>
      <c r="F33" s="23" t="s">
        <v>70</v>
      </c>
    </row>
    <row r="34" spans="1:6">
      <c r="A34" t="s">
        <v>62</v>
      </c>
      <c r="C34" s="20">
        <f>RETURNS!E16-FIXEDCosts!C32</f>
        <v>8.9146999999999963</v>
      </c>
      <c r="D34" s="20">
        <f>RETURNS!F16-FIXEDCosts!D32</f>
        <v>-9.4699999999999989</v>
      </c>
      <c r="E34" s="20">
        <f>RETURNS!G16-FIXEDCosts!E32</f>
        <v>18.384700000000002</v>
      </c>
      <c r="F34" s="31"/>
    </row>
    <row r="35" spans="1:6">
      <c r="A35" t="s">
        <v>60</v>
      </c>
      <c r="B35" s="23" t="s">
        <v>61</v>
      </c>
      <c r="C35" s="23" t="s">
        <v>61</v>
      </c>
      <c r="D35" s="23" t="s">
        <v>61</v>
      </c>
      <c r="E35" s="23" t="s">
        <v>61</v>
      </c>
      <c r="F35" s="23" t="s">
        <v>70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2009-01-03T17:02:28Z</cp:lastPrinted>
  <dcterms:created xsi:type="dcterms:W3CDTF">2008-12-23T01:27:28Z</dcterms:created>
  <dcterms:modified xsi:type="dcterms:W3CDTF">2009-01-03T17:02:36Z</dcterms:modified>
</cp:coreProperties>
</file>